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2025 бюджет\Бюджет Раздольненского сс на 2025-2027\"/>
    </mc:Choice>
  </mc:AlternateContent>
  <xr:revisionPtr revIDLastSave="0" documentId="13_ncr:1_{C27876A1-5CA1-4296-A58D-D1BD06869F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ходы бюджета 2026-2027гг." sheetId="5" r:id="rId1"/>
    <sheet name="Лист1" sheetId="6" r:id="rId2"/>
  </sheets>
  <definedNames>
    <definedName name="_xlnm.Print_Area" localSheetId="0">'доходы бюджета 2026-2027гг.'!$A$1:$F$64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5" l="1"/>
  <c r="B51" i="5"/>
  <c r="F49" i="5"/>
  <c r="B49" i="5"/>
  <c r="F13" i="5"/>
  <c r="C16" i="5"/>
  <c r="C13" i="5" s="1"/>
  <c r="F16" i="5"/>
  <c r="F14" i="5"/>
  <c r="F39" i="5"/>
  <c r="C39" i="5"/>
  <c r="F6" i="5"/>
  <c r="C6" i="5"/>
  <c r="F23" i="5" l="1"/>
  <c r="C23" i="5"/>
  <c r="F20" i="5" l="1"/>
  <c r="F18" i="5" s="1"/>
  <c r="F38" i="5" s="1"/>
  <c r="C20" i="5"/>
  <c r="C18" i="5" s="1"/>
  <c r="C38" i="5" s="1"/>
  <c r="C46" i="5" s="1"/>
  <c r="F32" i="5"/>
  <c r="A38" i="5"/>
  <c r="E39" i="5"/>
  <c r="E23" i="5"/>
  <c r="D19" i="5"/>
  <c r="E19" i="5" s="1"/>
  <c r="D21" i="5"/>
  <c r="E21" i="5" s="1"/>
  <c r="C32" i="5"/>
  <c r="D32" i="5" s="1"/>
  <c r="E32" i="5" s="1"/>
  <c r="D8" i="5"/>
  <c r="E8" i="5" s="1"/>
  <c r="D48" i="5"/>
  <c r="D39" i="5"/>
  <c r="D23" i="5"/>
  <c r="F46" i="5" l="1"/>
  <c r="D18" i="5"/>
  <c r="D38" i="5" s="1"/>
  <c r="D46" i="5" s="1"/>
  <c r="E18" i="5"/>
  <c r="E38" i="5" s="1"/>
  <c r="E46" i="5" s="1"/>
</calcChain>
</file>

<file path=xl/sharedStrings.xml><?xml version="1.0" encoding="utf-8"?>
<sst xmlns="http://schemas.openxmlformats.org/spreadsheetml/2006/main" count="82" uniqueCount="80">
  <si>
    <t>Код</t>
  </si>
  <si>
    <t>Налог на доходы физических лиц</t>
  </si>
  <si>
    <t>Итого доходов</t>
  </si>
  <si>
    <t xml:space="preserve">000 3 00 00000 00 0000 000 </t>
  </si>
  <si>
    <t>Доходы от предпринимательской и иной приносящей доход деятельности</t>
  </si>
  <si>
    <t>000 2 02 00000 00 0000 000</t>
  </si>
  <si>
    <t xml:space="preserve">Безвозмездные поступления от других бюджетов бюджетной системы РФ </t>
  </si>
  <si>
    <t>в том числе:</t>
  </si>
  <si>
    <t>000 1 00 00000 00 0000 000</t>
  </si>
  <si>
    <t xml:space="preserve">Наименование </t>
  </si>
  <si>
    <t>Всего доходов</t>
  </si>
  <si>
    <t>Налоги на прибыль, доходы</t>
  </si>
  <si>
    <t>000 1 01 00000 00 0000 000</t>
  </si>
  <si>
    <t xml:space="preserve">Итого  доходов </t>
  </si>
  <si>
    <t>000 1 06 00000 00 0000 000</t>
  </si>
  <si>
    <t>Налоги на имущество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</si>
  <si>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</si>
  <si>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</si>
  <si>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000 1 17 00000 00 0000 000</t>
  </si>
  <si>
    <t xml:space="preserve">Прочие неналоговые доходы </t>
  </si>
  <si>
    <t>Возмещение потерь сельскохозяйственного производства, связанных с изъятием сельскохозяйственных угодий, в местные бюджеты</t>
  </si>
  <si>
    <t>Доходы от сдачи в аренду 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</si>
  <si>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муниципальных органов управления и созданных ими учреждений и в хозяйственном ведении муниципальных унитарных предприятий</t>
  </si>
  <si>
    <t>Прочие доходы  бюджетов поселений от оказания платных услуг и компенсации затрат государства</t>
  </si>
  <si>
    <t>000 1 17 05050 10 0000 180</t>
  </si>
  <si>
    <t>Прочие неналоговые доходы  бюджетов поселений</t>
  </si>
  <si>
    <t xml:space="preserve">000 3 02 01050 10 0000 130 </t>
  </si>
  <si>
    <t xml:space="preserve">Доходы от продажи услуг, оказываемых учреждениями, находящимися в ведении органов власти поселений </t>
  </si>
  <si>
    <t>Дотации бюджетам поселений на выравнивание уровня бюджетной обеспеченности</t>
  </si>
  <si>
    <t>Арендная плата и поступления от продажи права на заключение договоров аренды за земли до разграничения государственной собственности на землю, (за исключением земель, предназначенных для целей жилищного строительства)</t>
  </si>
  <si>
    <t>Арендная плата и поступления от продажи права на заключение договоров аренды за земли, предназначенные для целей жилищного строительства до разграничения государственной собственности на землю, зачисляемые в бюджеты поселений</t>
  </si>
  <si>
    <t>182 1 01 02010 01 0000 110</t>
  </si>
  <si>
    <t>182 1 01 02020 01 0000 110</t>
  </si>
  <si>
    <t>182 1 01 02022 01 0000 110</t>
  </si>
  <si>
    <t>182 1 01 02030 01 0000 110</t>
  </si>
  <si>
    <t>182 1 01 02040 01 0000 110</t>
  </si>
  <si>
    <t>182 1 06 01030 10 0000 110</t>
  </si>
  <si>
    <t>444 1 11 05000 00 0000 120</t>
  </si>
  <si>
    <t>444 11105011 10 0000 120</t>
  </si>
  <si>
    <t xml:space="preserve">444 1  11 05012 10 0000 120 </t>
  </si>
  <si>
    <t>555 1 13 03050 10 0000 130</t>
  </si>
  <si>
    <t>555 1 17 01050 10 0000 180</t>
  </si>
  <si>
    <t>555 2 02 01904 10 0000 151   555 2 02 01030 10 0000 151</t>
  </si>
  <si>
    <t>555 2 02 03015 10 0000 151</t>
  </si>
  <si>
    <t xml:space="preserve">  Дотации бюджетам поселений на возмещение расходов от содержания объектов ЖКХ и социально-культурной сферы, переданных в ведение органов местного самоуправления </t>
  </si>
  <si>
    <t xml:space="preserve"> Прочие дотации бюджетам поселений    </t>
  </si>
  <si>
    <t>444 1 11 05033 03 0000 120</t>
  </si>
  <si>
    <t>182 1 06 06030 10 0000 110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</si>
  <si>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 осуществляются в соответствии со статьями 227, 2271 и 228 Налогового кодекса Российской Федерации 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</si>
  <si>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</si>
  <si>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</si>
  <si>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</si>
  <si>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</si>
  <si>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000 1 03 00000 00 0000 000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</si>
  <si>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</si>
  <si>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</t>
  </si>
  <si>
    <t>Доходы от уплаты акцизов на моторные масла для дизельных и (или) карбюраторных (инжекторных) двигателей</t>
  </si>
  <si>
    <t>Доходы от уплаты акцизов на автомобильный бензин</t>
  </si>
  <si>
    <t>Доходы от уплаты акцизов на прямогонный бензин</t>
  </si>
  <si>
    <t>182 1 06 06033 10 0000 110</t>
  </si>
  <si>
    <t>Земельный налог с организаций, обладающих земельным участком, расположенным в границах сельсоких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</si>
  <si>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</si>
  <si>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сельсоких поселений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</si>
  <si>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</si>
  <si>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000 1 10 00000 00 0000 000</t>
  </si>
  <si>
    <t xml:space="preserve">555 1 11 09045 10 0000 120 </t>
  </si>
  <si>
    <t xml:space="preserve">555 1 14 02053 10 0000 410 </t>
  </si>
  <si>
    <t>Доходы от реализации иного имущества, находящегося в  собственности поселений (за исключением имущества муниципальных бюджетных и автономных учреждений, а так же имущества муниципальных унитарных предприятий, в том числе казенных), в части реализации основных средств по указанному имуществу</t>
  </si>
  <si>
    <t>555 2 02 30024 10 0000 151</t>
  </si>
  <si>
    <t>Субвенции бюджетам поселений на выполнение передаваемых полномочий субьектов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</si>
  <si>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</si>
  <si>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555 2 02 35118 10 0000 151</t>
  </si>
  <si>
    <t xml:space="preserve"> Приложение №4  </t>
  </si>
  <si>
    <t>555 2 02 16001 10 0000 151</t>
  </si>
  <si>
    <t>182 1 03 0223101 0000 110</t>
  </si>
  <si>
    <t>182 1 03 0224101 0000 110</t>
  </si>
  <si>
    <t>182 1 03 025101 0000 110</t>
  </si>
  <si>
    <t>182 1 03 0226101 0000 110</t>
  </si>
  <si>
    <t xml:space="preserve"> Доходы бюджета муниципального образования Раздольненского сельсовета Новосибирского района Новосибирской области на 2025 - 2026 годы, рублей</t>
  </si>
  <si>
    <t>к решению №1                                                             38-й сессии Совета депутатов             от 17.12.2024г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</si>
</sst>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8"/>
      <color rgb="FF000000"/>
      <name val="Arial Cyr"/>
    </font>
    <font>
      <sz val="8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9" fillId="0" borderId="3">
      <alignment horizontal="left" wrapText="1" indent="2"/>
    </xf>
  </cellStyleXfs>
  <cellXfs count="5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/>
    <xf numFmtId="3" fontId="2" fillId="0" borderId="0" xfId="0" applyNumberFormat="1" applyFont="1"/>
    <xf numFmtId="49" fontId="2" fillId="2" borderId="1" xfId="0" applyNumberFormat="1" applyFont="1" applyFill="1" applyBorder="1" applyAlignment="1">
      <alignment wrapText="1"/>
    </xf>
    <xf numFmtId="0" fontId="2" fillId="0" borderId="0" xfId="0" applyFont="1" applyBorder="1"/>
    <xf numFmtId="2" fontId="2" fillId="0" borderId="0" xfId="0" applyNumberFormat="1" applyFont="1" applyBorder="1"/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Alignme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2" borderId="0" xfId="0" applyFont="1" applyFill="1" applyAlignment="1"/>
    <xf numFmtId="4" fontId="4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6" fillId="0" borderId="0" xfId="0" applyNumberFormat="1" applyFont="1"/>
    <xf numFmtId="4" fontId="6" fillId="0" borderId="0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Border="1" applyAlignment="1">
      <alignment horizontal="center" wrapText="1"/>
    </xf>
    <xf numFmtId="3" fontId="6" fillId="0" borderId="0" xfId="0" applyNumberFormat="1" applyFont="1"/>
    <xf numFmtId="3" fontId="3" fillId="0" borderId="0" xfId="0" applyNumberFormat="1" applyFont="1"/>
    <xf numFmtId="4" fontId="4" fillId="2" borderId="1" xfId="0" applyNumberFormat="1" applyFont="1" applyFill="1" applyBorder="1" applyAlignment="1">
      <alignment horizontal="center" wrapText="1"/>
    </xf>
    <xf numFmtId="4" fontId="3" fillId="0" borderId="0" xfId="0" applyNumberFormat="1" applyFont="1"/>
    <xf numFmtId="4" fontId="1" fillId="0" borderId="0" xfId="0" applyNumberFormat="1" applyFont="1"/>
    <xf numFmtId="0" fontId="10" fillId="0" borderId="3" xfId="2" applyFont="1" applyAlignment="1">
      <alignment wrapText="1"/>
    </xf>
    <xf numFmtId="0" fontId="8" fillId="2" borderId="1" xfId="1" applyNumberFormat="1" applyFont="1" applyFill="1" applyBorder="1" applyAlignment="1" applyProtection="1">
      <alignment horizontal="left" wrapText="1"/>
      <protection hidden="1"/>
    </xf>
    <xf numFmtId="0" fontId="4" fillId="2" borderId="1" xfId="0" applyFont="1" applyFill="1" applyBorder="1" applyAlignment="1"/>
    <xf numFmtId="4" fontId="4" fillId="2" borderId="1" xfId="0" applyNumberFormat="1" applyFont="1" applyFill="1" applyBorder="1" applyAlignment="1"/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/>
    <xf numFmtId="0" fontId="8" fillId="0" borderId="1" xfId="0" applyFont="1" applyBorder="1" applyAlignment="1"/>
    <xf numFmtId="0" fontId="2" fillId="0" borderId="1" xfId="0" applyFont="1" applyBorder="1" applyAlignment="1"/>
    <xf numFmtId="4" fontId="2" fillId="0" borderId="0" xfId="0" applyNumberFormat="1" applyFont="1" applyBorder="1"/>
    <xf numFmtId="0" fontId="7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center"/>
    </xf>
  </cellXfs>
  <cellStyles count="3">
    <cellStyle name="xl30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I121"/>
  <sheetViews>
    <sheetView tabSelected="1" showRuler="0" showWhiteSpace="0" topLeftCell="A40" zoomScaleNormal="100" workbookViewId="0">
      <selection sqref="A1:F51"/>
    </sheetView>
  </sheetViews>
  <sheetFormatPr defaultColWidth="9.109375" defaultRowHeight="13.2" x14ac:dyDescent="0.25"/>
  <cols>
    <col min="1" max="1" width="22" style="9" customWidth="1"/>
    <col min="2" max="2" width="47.6640625" style="9" customWidth="1"/>
    <col min="3" max="3" width="14" style="8" customWidth="1"/>
    <col min="4" max="5" width="11.33203125" style="9" hidden="1" customWidth="1"/>
    <col min="6" max="6" width="13" style="9" customWidth="1"/>
    <col min="7" max="7" width="10.109375" style="9" bestFit="1" customWidth="1"/>
    <col min="8" max="8" width="16" style="9" bestFit="1" customWidth="1"/>
    <col min="9" max="9" width="11.6640625" style="9" bestFit="1" customWidth="1"/>
    <col min="10" max="16384" width="9.109375" style="9"/>
  </cols>
  <sheetData>
    <row r="1" spans="1:9" x14ac:dyDescent="0.25">
      <c r="A1" s="19"/>
      <c r="B1" s="20"/>
      <c r="C1" s="50" t="s">
        <v>72</v>
      </c>
      <c r="D1" s="50"/>
      <c r="E1" s="50"/>
      <c r="F1" s="50"/>
      <c r="G1" s="28"/>
    </row>
    <row r="2" spans="1:9" ht="12.75" customHeight="1" x14ac:dyDescent="0.25">
      <c r="A2" s="19"/>
      <c r="B2" s="20"/>
      <c r="C2" s="49" t="s">
        <v>79</v>
      </c>
      <c r="D2" s="49"/>
      <c r="E2" s="49"/>
      <c r="F2" s="49"/>
    </row>
    <row r="3" spans="1:9" s="1" customFormat="1" ht="39.75" customHeight="1" x14ac:dyDescent="0.25">
      <c r="A3" s="21"/>
      <c r="B3" s="21"/>
      <c r="C3" s="49"/>
      <c r="D3" s="49"/>
      <c r="E3" s="49"/>
      <c r="F3" s="49"/>
    </row>
    <row r="4" spans="1:9" ht="25.5" customHeight="1" x14ac:dyDescent="0.25">
      <c r="A4" s="51" t="s">
        <v>78</v>
      </c>
      <c r="B4" s="51"/>
      <c r="C4" s="51"/>
      <c r="D4" s="51"/>
      <c r="E4" s="51"/>
      <c r="F4" s="51"/>
    </row>
    <row r="5" spans="1:9" s="2" customFormat="1" ht="15.6" x14ac:dyDescent="0.3">
      <c r="A5" s="22" t="s">
        <v>0</v>
      </c>
      <c r="B5" s="22" t="s">
        <v>9</v>
      </c>
      <c r="C5" s="22">
        <v>2026</v>
      </c>
      <c r="D5" s="42">
        <v>2011</v>
      </c>
      <c r="E5" s="42">
        <v>2012</v>
      </c>
      <c r="F5" s="22">
        <v>2027</v>
      </c>
    </row>
    <row r="6" spans="1:9" s="1" customFormat="1" x14ac:dyDescent="0.25">
      <c r="A6" s="42" t="s">
        <v>12</v>
      </c>
      <c r="B6" s="42" t="s">
        <v>11</v>
      </c>
      <c r="C6" s="29">
        <f>C7+C8+C10+C12</f>
        <v>5360000</v>
      </c>
      <c r="D6" s="43"/>
      <c r="E6" s="43"/>
      <c r="F6" s="29">
        <f>F7+F8+F10+F12+H10</f>
        <v>5360000</v>
      </c>
      <c r="H6" s="38"/>
    </row>
    <row r="7" spans="1:9" ht="55.8" customHeight="1" x14ac:dyDescent="0.25">
      <c r="A7" s="44" t="s">
        <v>31</v>
      </c>
      <c r="B7" s="23" t="s">
        <v>48</v>
      </c>
      <c r="C7" s="30">
        <v>5000000</v>
      </c>
      <c r="D7" s="45"/>
      <c r="E7" s="45"/>
      <c r="F7" s="30">
        <v>5000000</v>
      </c>
      <c r="H7" s="35"/>
      <c r="I7" s="31"/>
    </row>
    <row r="8" spans="1:9" ht="77.400000000000006" customHeight="1" x14ac:dyDescent="0.25">
      <c r="A8" s="44" t="s">
        <v>32</v>
      </c>
      <c r="B8" s="23" t="s">
        <v>49</v>
      </c>
      <c r="C8" s="30">
        <v>30000</v>
      </c>
      <c r="D8" s="45">
        <f>C8/100*105</f>
        <v>31500</v>
      </c>
      <c r="E8" s="45">
        <f>D8/100*105</f>
        <v>33075</v>
      </c>
      <c r="F8" s="30">
        <v>30000</v>
      </c>
    </row>
    <row r="9" spans="1:9" ht="0.6" customHeight="1" x14ac:dyDescent="0.25">
      <c r="A9" s="44" t="s">
        <v>33</v>
      </c>
      <c r="B9" s="23" t="s">
        <v>1</v>
      </c>
      <c r="C9" s="30">
        <v>0</v>
      </c>
      <c r="D9" s="45"/>
      <c r="E9" s="45"/>
      <c r="F9" s="30">
        <v>0</v>
      </c>
    </row>
    <row r="10" spans="1:9" ht="37.200000000000003" customHeight="1" x14ac:dyDescent="0.25">
      <c r="A10" s="44" t="s">
        <v>34</v>
      </c>
      <c r="B10" s="23" t="s">
        <v>50</v>
      </c>
      <c r="C10" s="30">
        <v>300000</v>
      </c>
      <c r="D10" s="45"/>
      <c r="E10" s="45"/>
      <c r="F10" s="30">
        <v>300000</v>
      </c>
    </row>
    <row r="11" spans="1:9" hidden="1" x14ac:dyDescent="0.25">
      <c r="A11" s="44" t="s">
        <v>35</v>
      </c>
      <c r="B11" s="23" t="s">
        <v>1</v>
      </c>
      <c r="C11" s="30"/>
      <c r="D11" s="45"/>
      <c r="E11" s="45"/>
      <c r="F11" s="30"/>
    </row>
    <row r="12" spans="1:9" ht="65.400000000000006" customHeight="1" x14ac:dyDescent="0.25">
      <c r="A12" s="46" t="s">
        <v>35</v>
      </c>
      <c r="B12" s="40" t="s">
        <v>70</v>
      </c>
      <c r="C12" s="30">
        <v>30000</v>
      </c>
      <c r="D12" s="45"/>
      <c r="E12" s="45"/>
      <c r="F12" s="30">
        <v>30000</v>
      </c>
      <c r="H12" s="31">
        <v>2065000</v>
      </c>
      <c r="I12" s="31">
        <v>2851000</v>
      </c>
    </row>
    <row r="13" spans="1:9" s="1" customFormat="1" ht="26.4" customHeight="1" x14ac:dyDescent="0.25">
      <c r="A13" s="42" t="s">
        <v>53</v>
      </c>
      <c r="B13" s="24" t="s">
        <v>54</v>
      </c>
      <c r="C13" s="29">
        <f>C14+C15+C16+C17</f>
        <v>2064999.9959999998</v>
      </c>
      <c r="D13" s="43"/>
      <c r="E13" s="43"/>
      <c r="F13" s="29">
        <f>F14+F15+F16+F17</f>
        <v>2850999.9972135001</v>
      </c>
      <c r="H13" s="38"/>
    </row>
    <row r="14" spans="1:9" ht="19.2" customHeight="1" x14ac:dyDescent="0.25">
      <c r="A14" s="12" t="s">
        <v>74</v>
      </c>
      <c r="B14" s="41" t="s">
        <v>55</v>
      </c>
      <c r="C14" s="30">
        <v>961050.97600000002</v>
      </c>
      <c r="D14" s="45"/>
      <c r="E14" s="45"/>
      <c r="F14" s="30">
        <f>I12*G14%</f>
        <v>1326855.3672135</v>
      </c>
      <c r="G14" s="9">
        <v>46.539998850000003</v>
      </c>
      <c r="H14" s="31"/>
      <c r="I14" s="31"/>
    </row>
    <row r="15" spans="1:9" ht="25.2" customHeight="1" x14ac:dyDescent="0.25">
      <c r="A15" s="12" t="s">
        <v>75</v>
      </c>
      <c r="B15" s="41" t="s">
        <v>56</v>
      </c>
      <c r="C15" s="30">
        <v>5369</v>
      </c>
      <c r="D15" s="45"/>
      <c r="E15" s="45"/>
      <c r="F15" s="30">
        <v>7412.6</v>
      </c>
      <c r="G15" s="9">
        <v>0.26</v>
      </c>
      <c r="I15" s="31"/>
    </row>
    <row r="16" spans="1:9" ht="22.2" customHeight="1" x14ac:dyDescent="0.25">
      <c r="A16" s="12" t="s">
        <v>76</v>
      </c>
      <c r="B16" s="41" t="s">
        <v>57</v>
      </c>
      <c r="C16" s="30">
        <f>H12*G16%</f>
        <v>1218969.5</v>
      </c>
      <c r="D16" s="45"/>
      <c r="E16" s="45"/>
      <c r="F16" s="30">
        <f>I12*G16%</f>
        <v>1682945.3</v>
      </c>
      <c r="G16" s="9">
        <v>59.03</v>
      </c>
    </row>
    <row r="17" spans="1:9" ht="24" customHeight="1" x14ac:dyDescent="0.25">
      <c r="A17" s="12" t="s">
        <v>77</v>
      </c>
      <c r="B17" s="41" t="s">
        <v>58</v>
      </c>
      <c r="C17" s="30">
        <v>-120389.48</v>
      </c>
      <c r="D17" s="45"/>
      <c r="E17" s="45"/>
      <c r="F17" s="30">
        <v>-166213.26999999999</v>
      </c>
    </row>
    <row r="18" spans="1:9" s="1" customFormat="1" x14ac:dyDescent="0.25">
      <c r="A18" s="42" t="s">
        <v>14</v>
      </c>
      <c r="B18" s="24" t="s">
        <v>15</v>
      </c>
      <c r="C18" s="29">
        <f>C19+C20</f>
        <v>10300000</v>
      </c>
      <c r="D18" s="29">
        <f>D19+D21</f>
        <v>8190000</v>
      </c>
      <c r="E18" s="29">
        <f>E19+E21</f>
        <v>8599500</v>
      </c>
      <c r="F18" s="29">
        <f>F19+F20</f>
        <v>10300000</v>
      </c>
      <c r="H18" s="38"/>
    </row>
    <row r="19" spans="1:9" ht="36.6" customHeight="1" x14ac:dyDescent="0.25">
      <c r="A19" s="25" t="s">
        <v>36</v>
      </c>
      <c r="B19" s="23" t="s">
        <v>51</v>
      </c>
      <c r="C19" s="30">
        <v>1000000</v>
      </c>
      <c r="D19" s="45">
        <f>C19/100*105</f>
        <v>1050000</v>
      </c>
      <c r="E19" s="45">
        <f>D19/100*105</f>
        <v>1102500</v>
      </c>
      <c r="F19" s="30">
        <v>1000000</v>
      </c>
      <c r="H19" s="31"/>
    </row>
    <row r="20" spans="1:9" ht="16.8" customHeight="1" x14ac:dyDescent="0.25">
      <c r="A20" s="26" t="s">
        <v>47</v>
      </c>
      <c r="B20" s="23" t="s">
        <v>16</v>
      </c>
      <c r="C20" s="29">
        <f>C21+C22</f>
        <v>9300000</v>
      </c>
      <c r="D20" s="45"/>
      <c r="E20" s="45"/>
      <c r="F20" s="29">
        <f>F21+F22</f>
        <v>9300000</v>
      </c>
      <c r="H20" s="31"/>
    </row>
    <row r="21" spans="1:9" ht="25.8" customHeight="1" x14ac:dyDescent="0.25">
      <c r="A21" s="25" t="s">
        <v>59</v>
      </c>
      <c r="B21" s="23" t="s">
        <v>60</v>
      </c>
      <c r="C21" s="30">
        <v>6800000</v>
      </c>
      <c r="D21" s="45">
        <f>C21/100*105</f>
        <v>7140000</v>
      </c>
      <c r="E21" s="45">
        <f>D21/100*105</f>
        <v>7497000</v>
      </c>
      <c r="F21" s="30">
        <v>6800000</v>
      </c>
    </row>
    <row r="22" spans="1:9" ht="25.2" customHeight="1" x14ac:dyDescent="0.25">
      <c r="A22" s="26" t="s">
        <v>61</v>
      </c>
      <c r="B22" s="23" t="s">
        <v>62</v>
      </c>
      <c r="C22" s="30">
        <v>2500000</v>
      </c>
      <c r="D22" s="45"/>
      <c r="E22" s="45"/>
      <c r="F22" s="30">
        <v>2500000</v>
      </c>
      <c r="H22" s="31"/>
    </row>
    <row r="23" spans="1:9" s="1" customFormat="1" ht="25.8" customHeight="1" x14ac:dyDescent="0.25">
      <c r="A23" s="42" t="s">
        <v>64</v>
      </c>
      <c r="B23" s="24" t="s">
        <v>17</v>
      </c>
      <c r="C23" s="29">
        <f>C29+C31</f>
        <v>100000</v>
      </c>
      <c r="D23" s="29" t="e">
        <f>D25+D29+#REF!+#REF!</f>
        <v>#REF!</v>
      </c>
      <c r="E23" s="29" t="e">
        <f>E25+E29+#REF!+#REF!</f>
        <v>#REF!</v>
      </c>
      <c r="F23" s="29">
        <f>F29+F31</f>
        <v>100000</v>
      </c>
    </row>
    <row r="24" spans="1:9" ht="21" hidden="1" x14ac:dyDescent="0.25">
      <c r="A24" s="44" t="s">
        <v>37</v>
      </c>
      <c r="B24" s="23" t="s">
        <v>21</v>
      </c>
      <c r="C24" s="30"/>
      <c r="D24" s="45"/>
      <c r="E24" s="45"/>
      <c r="F24" s="30"/>
    </row>
    <row r="25" spans="1:9" ht="46.5" hidden="1" customHeight="1" x14ac:dyDescent="0.25">
      <c r="A25" s="44"/>
      <c r="B25" s="23"/>
      <c r="C25" s="37"/>
      <c r="D25" s="45"/>
      <c r="E25" s="45"/>
      <c r="F25" s="37"/>
    </row>
    <row r="26" spans="1:9" ht="41.4" hidden="1" x14ac:dyDescent="0.25">
      <c r="A26" s="44" t="s">
        <v>38</v>
      </c>
      <c r="B26" s="23" t="s">
        <v>29</v>
      </c>
      <c r="C26" s="30"/>
      <c r="D26" s="45"/>
      <c r="E26" s="45"/>
      <c r="F26" s="30"/>
    </row>
    <row r="27" spans="1:9" ht="41.4" hidden="1" x14ac:dyDescent="0.25">
      <c r="A27" s="44" t="s">
        <v>39</v>
      </c>
      <c r="B27" s="23" t="s">
        <v>30</v>
      </c>
      <c r="C27" s="30"/>
      <c r="D27" s="45"/>
      <c r="E27" s="45"/>
      <c r="F27" s="30"/>
    </row>
    <row r="28" spans="1:9" ht="41.4" hidden="1" x14ac:dyDescent="0.25">
      <c r="A28" s="44" t="s">
        <v>46</v>
      </c>
      <c r="B28" s="23" t="s">
        <v>22</v>
      </c>
      <c r="C28" s="30"/>
      <c r="D28" s="45"/>
      <c r="E28" s="45"/>
      <c r="F28" s="30"/>
    </row>
    <row r="29" spans="1:9" ht="57" customHeight="1" x14ac:dyDescent="0.25">
      <c r="A29" s="44" t="s">
        <v>65</v>
      </c>
      <c r="B29" s="23" t="s">
        <v>52</v>
      </c>
      <c r="C29" s="29">
        <v>100000</v>
      </c>
      <c r="D29" s="45"/>
      <c r="E29" s="45"/>
      <c r="F29" s="29">
        <v>100000</v>
      </c>
    </row>
    <row r="30" spans="1:9" s="1" customFormat="1" ht="40.5" hidden="1" customHeight="1" x14ac:dyDescent="0.25">
      <c r="A30" s="44" t="s">
        <v>40</v>
      </c>
      <c r="B30" s="24" t="s">
        <v>23</v>
      </c>
      <c r="C30" s="29"/>
      <c r="D30" s="43"/>
      <c r="E30" s="43"/>
      <c r="F30" s="29"/>
    </row>
    <row r="31" spans="1:9" s="1" customFormat="1" ht="67.8" customHeight="1" x14ac:dyDescent="0.25">
      <c r="A31" s="44" t="s">
        <v>66</v>
      </c>
      <c r="B31" s="27" t="s">
        <v>67</v>
      </c>
      <c r="C31" s="29">
        <v>0</v>
      </c>
      <c r="D31" s="43"/>
      <c r="E31" s="43"/>
      <c r="F31" s="29">
        <v>0</v>
      </c>
      <c r="I31" s="36"/>
    </row>
    <row r="32" spans="1:9" s="1" customFormat="1" hidden="1" x14ac:dyDescent="0.25">
      <c r="A32" s="42" t="s">
        <v>18</v>
      </c>
      <c r="B32" s="24" t="s">
        <v>19</v>
      </c>
      <c r="C32" s="29">
        <f>SUM(C33:C34)</f>
        <v>0</v>
      </c>
      <c r="D32" s="45">
        <f>C32/100*105</f>
        <v>0</v>
      </c>
      <c r="E32" s="45">
        <f>D32/100*105</f>
        <v>0</v>
      </c>
      <c r="F32" s="29">
        <f>SUM(F33:F34)</f>
        <v>0</v>
      </c>
    </row>
    <row r="33" spans="1:8" ht="44.25" hidden="1" customHeight="1" x14ac:dyDescent="0.25">
      <c r="A33" s="44" t="s">
        <v>41</v>
      </c>
      <c r="B33" s="23" t="s">
        <v>20</v>
      </c>
      <c r="C33" s="30"/>
      <c r="D33" s="45"/>
      <c r="E33" s="45"/>
      <c r="F33" s="30"/>
    </row>
    <row r="34" spans="1:8" hidden="1" x14ac:dyDescent="0.25">
      <c r="A34" s="44" t="s">
        <v>24</v>
      </c>
      <c r="B34" s="23" t="s">
        <v>25</v>
      </c>
      <c r="C34" s="30"/>
      <c r="D34" s="45"/>
      <c r="E34" s="45"/>
      <c r="F34" s="30"/>
    </row>
    <row r="35" spans="1:8" s="1" customFormat="1" hidden="1" x14ac:dyDescent="0.25">
      <c r="A35" s="42" t="s">
        <v>8</v>
      </c>
      <c r="B35" s="24" t="s">
        <v>2</v>
      </c>
      <c r="C35" s="29"/>
      <c r="D35" s="43"/>
      <c r="E35" s="43"/>
      <c r="F35" s="29"/>
    </row>
    <row r="36" spans="1:8" ht="0.75" hidden="1" customHeight="1" x14ac:dyDescent="0.25">
      <c r="A36" s="44" t="s">
        <v>3</v>
      </c>
      <c r="B36" s="23" t="s">
        <v>4</v>
      </c>
      <c r="C36" s="30"/>
      <c r="D36" s="45"/>
      <c r="E36" s="45"/>
      <c r="F36" s="30"/>
    </row>
    <row r="37" spans="1:8" ht="21" hidden="1" x14ac:dyDescent="0.25">
      <c r="A37" s="44" t="s">
        <v>26</v>
      </c>
      <c r="B37" s="23" t="s">
        <v>27</v>
      </c>
      <c r="C37" s="30"/>
      <c r="D37" s="45"/>
      <c r="E37" s="45"/>
      <c r="F37" s="30"/>
    </row>
    <row r="38" spans="1:8" ht="15" customHeight="1" x14ac:dyDescent="0.25">
      <c r="A38" s="44" t="str">
        <f>A35</f>
        <v>000 1 00 00000 00 0000 000</v>
      </c>
      <c r="B38" s="24" t="s">
        <v>13</v>
      </c>
      <c r="C38" s="29">
        <f>C6+C13+C18+C23</f>
        <v>17824999.995999999</v>
      </c>
      <c r="D38" s="29" t="e">
        <f>D6+D13+#REF!+D18+D23</f>
        <v>#REF!</v>
      </c>
      <c r="E38" s="29" t="e">
        <f>E6+E13+#REF!+E18+E23</f>
        <v>#REF!</v>
      </c>
      <c r="F38" s="29">
        <f>F6+F13+F18+F23</f>
        <v>18610999.997213498</v>
      </c>
      <c r="H38" s="31"/>
    </row>
    <row r="39" spans="1:8" s="1" customFormat="1" ht="25.2" customHeight="1" x14ac:dyDescent="0.25">
      <c r="A39" s="42" t="s">
        <v>5</v>
      </c>
      <c r="B39" s="24" t="s">
        <v>6</v>
      </c>
      <c r="C39" s="29">
        <f>C43+C44+C45</f>
        <v>11270910</v>
      </c>
      <c r="D39" s="45" t="e">
        <f>#REF!+#REF!+#REF!</f>
        <v>#REF!</v>
      </c>
      <c r="E39" s="45" t="e">
        <f>#REF!</f>
        <v>#REF!</v>
      </c>
      <c r="F39" s="29">
        <f>F43+F44+F45</f>
        <v>9641210</v>
      </c>
      <c r="H39" s="38"/>
    </row>
    <row r="40" spans="1:8" x14ac:dyDescent="0.25">
      <c r="A40" s="44"/>
      <c r="B40" s="23" t="s">
        <v>7</v>
      </c>
      <c r="C40" s="30"/>
      <c r="D40" s="45"/>
      <c r="E40" s="45"/>
      <c r="F40" s="30"/>
    </row>
    <row r="41" spans="1:8" ht="21" hidden="1" x14ac:dyDescent="0.25">
      <c r="A41" s="23" t="s">
        <v>42</v>
      </c>
      <c r="B41" s="23" t="s">
        <v>45</v>
      </c>
      <c r="C41" s="29"/>
      <c r="D41" s="45"/>
      <c r="E41" s="45"/>
      <c r="F41" s="29"/>
    </row>
    <row r="42" spans="1:8" ht="27.75" hidden="1" customHeight="1" x14ac:dyDescent="0.25">
      <c r="A42" s="23" t="s">
        <v>43</v>
      </c>
      <c r="B42" s="23" t="s">
        <v>44</v>
      </c>
      <c r="C42" s="30"/>
      <c r="D42" s="45"/>
      <c r="E42" s="45"/>
      <c r="F42" s="30"/>
    </row>
    <row r="43" spans="1:8" ht="36" customHeight="1" x14ac:dyDescent="0.25">
      <c r="A43" s="44" t="s">
        <v>71</v>
      </c>
      <c r="B43" s="23" t="s">
        <v>63</v>
      </c>
      <c r="C43" s="30">
        <v>543500</v>
      </c>
      <c r="D43" s="45"/>
      <c r="E43" s="45"/>
      <c r="F43" s="30">
        <v>562500</v>
      </c>
    </row>
    <row r="44" spans="1:8" ht="27" customHeight="1" x14ac:dyDescent="0.25">
      <c r="A44" s="23" t="s">
        <v>68</v>
      </c>
      <c r="B44" s="23" t="s">
        <v>69</v>
      </c>
      <c r="C44" s="30">
        <v>110</v>
      </c>
      <c r="D44" s="45"/>
      <c r="E44" s="45"/>
      <c r="F44" s="30">
        <v>110</v>
      </c>
    </row>
    <row r="45" spans="1:8" ht="26.4" customHeight="1" x14ac:dyDescent="0.25">
      <c r="A45" s="47" t="s">
        <v>73</v>
      </c>
      <c r="B45" s="27" t="s">
        <v>28</v>
      </c>
      <c r="C45" s="30">
        <v>10727300</v>
      </c>
      <c r="D45" s="45"/>
      <c r="E45" s="45"/>
      <c r="F45" s="30">
        <v>9078600</v>
      </c>
    </row>
    <row r="46" spans="1:8" s="2" customFormat="1" ht="19.2" customHeight="1" x14ac:dyDescent="0.3">
      <c r="A46" s="42"/>
      <c r="B46" s="24" t="s">
        <v>10</v>
      </c>
      <c r="C46" s="29">
        <f>C38+C39</f>
        <v>29095909.995999999</v>
      </c>
      <c r="D46" s="29" t="e">
        <f>D38+D39</f>
        <v>#REF!</v>
      </c>
      <c r="E46" s="29" t="e">
        <f>E38+E39</f>
        <v>#REF!</v>
      </c>
      <c r="F46" s="29">
        <f>F38+F39</f>
        <v>28252209.997213498</v>
      </c>
      <c r="H46" s="39"/>
    </row>
    <row r="47" spans="1:8" x14ac:dyDescent="0.25">
      <c r="A47" s="3"/>
      <c r="B47" s="11"/>
      <c r="C47" s="7"/>
      <c r="D47" s="7"/>
      <c r="E47" s="7"/>
      <c r="F47" s="7"/>
    </row>
    <row r="48" spans="1:8" ht="12.75" customHeight="1" x14ac:dyDescent="0.25">
      <c r="A48" s="3"/>
      <c r="B48" s="3"/>
      <c r="C48" s="33"/>
      <c r="D48" s="6">
        <f>C48*5%</f>
        <v>0</v>
      </c>
      <c r="E48" s="6"/>
      <c r="F48" s="4"/>
    </row>
    <row r="49" spans="1:8" ht="18.75" customHeight="1" x14ac:dyDescent="0.25">
      <c r="A49" s="13"/>
      <c r="B49" s="48">
        <f>C46-C43-C44</f>
        <v>28552299.995999999</v>
      </c>
      <c r="C49" s="34">
        <v>2.5</v>
      </c>
      <c r="D49" s="14"/>
      <c r="E49" s="14"/>
      <c r="F49" s="52">
        <f>B49*C49%</f>
        <v>713807.49990000005</v>
      </c>
      <c r="G49" s="32"/>
      <c r="H49" s="31"/>
    </row>
    <row r="50" spans="1:8" x14ac:dyDescent="0.25">
      <c r="A50" s="15"/>
      <c r="C50" s="31"/>
    </row>
    <row r="51" spans="1:8" ht="40.5" customHeight="1" x14ac:dyDescent="0.25">
      <c r="A51" s="15"/>
      <c r="B51" s="31">
        <f>F46-F43-F44</f>
        <v>27689599.997213498</v>
      </c>
      <c r="C51" s="53">
        <v>5</v>
      </c>
      <c r="F51" s="31">
        <f>B51*C51%</f>
        <v>1384479.9998606751</v>
      </c>
    </row>
    <row r="52" spans="1:8" x14ac:dyDescent="0.25">
      <c r="A52" s="15"/>
      <c r="C52" s="31"/>
    </row>
    <row r="53" spans="1:8" ht="27.75" customHeight="1" x14ac:dyDescent="0.25">
      <c r="A53" s="15"/>
      <c r="B53" s="31"/>
      <c r="C53" s="31"/>
      <c r="H53" s="31"/>
    </row>
    <row r="54" spans="1:8" ht="21.75" customHeight="1" x14ac:dyDescent="0.25">
      <c r="A54" s="15"/>
      <c r="C54" s="31"/>
    </row>
    <row r="55" spans="1:8" ht="12.75" hidden="1" customHeight="1" x14ac:dyDescent="0.25">
      <c r="A55" s="15"/>
      <c r="C55" s="9"/>
    </row>
    <row r="56" spans="1:8" x14ac:dyDescent="0.25">
      <c r="A56" s="15"/>
      <c r="C56" s="9"/>
    </row>
    <row r="57" spans="1:8" x14ac:dyDescent="0.25">
      <c r="A57" s="15"/>
      <c r="C57" s="9"/>
    </row>
    <row r="58" spans="1:8" x14ac:dyDescent="0.25">
      <c r="A58" s="15"/>
      <c r="C58" s="9"/>
    </row>
    <row r="59" spans="1:8" x14ac:dyDescent="0.25">
      <c r="A59" s="15"/>
      <c r="C59" s="9"/>
    </row>
    <row r="60" spans="1:8" x14ac:dyDescent="0.25">
      <c r="A60" s="15"/>
      <c r="C60" s="9"/>
    </row>
    <row r="61" spans="1:8" x14ac:dyDescent="0.25">
      <c r="A61" s="15"/>
      <c r="C61" s="9"/>
    </row>
    <row r="62" spans="1:8" x14ac:dyDescent="0.25">
      <c r="A62" s="15"/>
      <c r="C62" s="9"/>
    </row>
    <row r="63" spans="1:8" x14ac:dyDescent="0.25">
      <c r="A63" s="15"/>
      <c r="C63" s="9"/>
    </row>
    <row r="64" spans="1:8" x14ac:dyDescent="0.25">
      <c r="A64" s="13"/>
      <c r="B64" s="13"/>
      <c r="C64" s="16"/>
      <c r="D64" s="14"/>
      <c r="E64" s="14"/>
      <c r="F64" s="15"/>
      <c r="G64" s="15"/>
    </row>
    <row r="65" spans="1:7" x14ac:dyDescent="0.25">
      <c r="A65" s="13"/>
      <c r="B65" s="13"/>
      <c r="C65" s="17"/>
      <c r="D65" s="14"/>
      <c r="E65" s="14"/>
      <c r="F65" s="15"/>
      <c r="G65" s="15"/>
    </row>
    <row r="66" spans="1:7" x14ac:dyDescent="0.25">
      <c r="A66" s="13"/>
      <c r="B66" s="13"/>
      <c r="C66" s="16"/>
      <c r="D66" s="14"/>
      <c r="E66" s="14"/>
      <c r="F66" s="15"/>
      <c r="G66" s="15"/>
    </row>
    <row r="67" spans="1:7" x14ac:dyDescent="0.25">
      <c r="A67" s="13"/>
      <c r="B67" s="13"/>
      <c r="C67" s="16"/>
      <c r="D67" s="14"/>
      <c r="E67" s="14"/>
      <c r="F67" s="15"/>
      <c r="G67" s="15"/>
    </row>
    <row r="68" spans="1:7" x14ac:dyDescent="0.25">
      <c r="A68" s="13"/>
      <c r="B68" s="13"/>
      <c r="C68" s="16"/>
      <c r="D68" s="14"/>
      <c r="E68" s="14"/>
      <c r="F68" s="15"/>
      <c r="G68" s="15"/>
    </row>
    <row r="69" spans="1:7" x14ac:dyDescent="0.25">
      <c r="A69" s="13"/>
      <c r="B69" s="13"/>
      <c r="C69" s="16"/>
      <c r="D69" s="14"/>
      <c r="E69" s="14"/>
      <c r="F69" s="15"/>
      <c r="G69" s="15"/>
    </row>
    <row r="70" spans="1:7" x14ac:dyDescent="0.25">
      <c r="A70" s="13"/>
      <c r="B70" s="13"/>
      <c r="C70" s="16"/>
      <c r="D70" s="14"/>
      <c r="E70" s="14"/>
      <c r="F70" s="15"/>
      <c r="G70" s="15"/>
    </row>
    <row r="71" spans="1:7" x14ac:dyDescent="0.25">
      <c r="A71" s="13"/>
      <c r="B71" s="13"/>
      <c r="C71" s="16"/>
      <c r="D71" s="14"/>
      <c r="E71" s="14"/>
      <c r="F71" s="15"/>
      <c r="G71" s="15"/>
    </row>
    <row r="72" spans="1:7" x14ac:dyDescent="0.25">
      <c r="A72" s="13"/>
      <c r="B72" s="13"/>
      <c r="C72" s="16"/>
      <c r="D72" s="14"/>
      <c r="E72" s="14"/>
      <c r="F72" s="15"/>
      <c r="G72" s="15"/>
    </row>
    <row r="73" spans="1:7" x14ac:dyDescent="0.25">
      <c r="A73" s="13"/>
      <c r="B73" s="13"/>
      <c r="C73" s="16"/>
      <c r="D73" s="14"/>
      <c r="E73" s="14"/>
      <c r="F73" s="15"/>
      <c r="G73" s="15"/>
    </row>
    <row r="74" spans="1:7" x14ac:dyDescent="0.25">
      <c r="A74" s="13"/>
      <c r="B74" s="13"/>
      <c r="C74" s="16"/>
      <c r="D74" s="14"/>
      <c r="E74" s="14"/>
      <c r="F74" s="15"/>
      <c r="G74" s="15"/>
    </row>
    <row r="75" spans="1:7" x14ac:dyDescent="0.25">
      <c r="A75" s="13"/>
      <c r="B75" s="13"/>
      <c r="C75" s="16"/>
      <c r="D75" s="14"/>
      <c r="E75" s="14"/>
      <c r="F75" s="15"/>
      <c r="G75" s="15"/>
    </row>
    <row r="76" spans="1:7" x14ac:dyDescent="0.25">
      <c r="A76" s="13"/>
      <c r="B76" s="13"/>
      <c r="C76" s="16"/>
      <c r="D76" s="14"/>
      <c r="E76" s="14"/>
      <c r="F76" s="15"/>
      <c r="G76" s="15"/>
    </row>
    <row r="77" spans="1:7" x14ac:dyDescent="0.25">
      <c r="A77" s="13"/>
      <c r="B77" s="13"/>
      <c r="C77" s="16"/>
      <c r="D77" s="14"/>
      <c r="E77" s="14"/>
      <c r="F77" s="15"/>
      <c r="G77" s="15"/>
    </row>
    <row r="78" spans="1:7" x14ac:dyDescent="0.25">
      <c r="A78" s="3"/>
      <c r="B78" s="3"/>
      <c r="C78" s="5"/>
      <c r="D78" s="6"/>
      <c r="E78" s="6"/>
    </row>
    <row r="79" spans="1:7" x14ac:dyDescent="0.25">
      <c r="D79" s="10"/>
      <c r="E79" s="10"/>
    </row>
    <row r="80" spans="1:7" x14ac:dyDescent="0.25">
      <c r="D80" s="10"/>
      <c r="E80" s="10"/>
    </row>
    <row r="81" spans="4:5" x14ac:dyDescent="0.25">
      <c r="D81" s="10"/>
      <c r="E81" s="10"/>
    </row>
    <row r="82" spans="4:5" x14ac:dyDescent="0.25">
      <c r="D82" s="10"/>
      <c r="E82" s="10"/>
    </row>
    <row r="83" spans="4:5" x14ac:dyDescent="0.25">
      <c r="D83" s="10"/>
      <c r="E83" s="10"/>
    </row>
    <row r="84" spans="4:5" x14ac:dyDescent="0.25">
      <c r="D84" s="10"/>
      <c r="E84" s="10"/>
    </row>
    <row r="85" spans="4:5" x14ac:dyDescent="0.25">
      <c r="D85" s="10"/>
      <c r="E85" s="10"/>
    </row>
    <row r="86" spans="4:5" x14ac:dyDescent="0.25">
      <c r="D86" s="10"/>
      <c r="E86" s="10"/>
    </row>
    <row r="87" spans="4:5" x14ac:dyDescent="0.25">
      <c r="D87" s="10"/>
      <c r="E87" s="10"/>
    </row>
    <row r="88" spans="4:5" x14ac:dyDescent="0.25">
      <c r="D88" s="10"/>
      <c r="E88" s="10"/>
    </row>
    <row r="89" spans="4:5" x14ac:dyDescent="0.25">
      <c r="D89" s="10"/>
      <c r="E89" s="10"/>
    </row>
    <row r="90" spans="4:5" x14ac:dyDescent="0.25">
      <c r="D90" s="10"/>
      <c r="E90" s="10"/>
    </row>
    <row r="91" spans="4:5" x14ac:dyDescent="0.25">
      <c r="D91" s="10"/>
      <c r="E91" s="10"/>
    </row>
    <row r="92" spans="4:5" x14ac:dyDescent="0.25">
      <c r="D92" s="10"/>
      <c r="E92" s="10"/>
    </row>
    <row r="93" spans="4:5" x14ac:dyDescent="0.25">
      <c r="D93" s="10"/>
      <c r="E93" s="10"/>
    </row>
    <row r="94" spans="4:5" x14ac:dyDescent="0.25">
      <c r="D94" s="10"/>
      <c r="E94" s="10"/>
    </row>
    <row r="95" spans="4:5" x14ac:dyDescent="0.25">
      <c r="D95" s="10"/>
      <c r="E95" s="10"/>
    </row>
    <row r="96" spans="4:5" x14ac:dyDescent="0.25">
      <c r="D96" s="10"/>
      <c r="E96" s="10"/>
    </row>
    <row r="97" spans="4:5" x14ac:dyDescent="0.25">
      <c r="D97" s="10"/>
      <c r="E97" s="10"/>
    </row>
    <row r="98" spans="4:5" x14ac:dyDescent="0.25">
      <c r="D98" s="10"/>
      <c r="E98" s="10"/>
    </row>
    <row r="99" spans="4:5" x14ac:dyDescent="0.25">
      <c r="D99" s="10"/>
      <c r="E99" s="10"/>
    </row>
    <row r="100" spans="4:5" x14ac:dyDescent="0.25">
      <c r="D100" s="10"/>
      <c r="E100" s="10"/>
    </row>
    <row r="101" spans="4:5" x14ac:dyDescent="0.25">
      <c r="D101" s="10"/>
      <c r="E101" s="10"/>
    </row>
    <row r="102" spans="4:5" x14ac:dyDescent="0.25">
      <c r="D102" s="10"/>
      <c r="E102" s="10"/>
    </row>
    <row r="103" spans="4:5" x14ac:dyDescent="0.25">
      <c r="D103" s="10"/>
      <c r="E103" s="10"/>
    </row>
    <row r="104" spans="4:5" x14ac:dyDescent="0.25">
      <c r="D104" s="10"/>
      <c r="E104" s="10"/>
    </row>
    <row r="105" spans="4:5" x14ac:dyDescent="0.25">
      <c r="D105" s="10"/>
      <c r="E105" s="10"/>
    </row>
    <row r="106" spans="4:5" x14ac:dyDescent="0.25">
      <c r="D106" s="10"/>
      <c r="E106" s="10"/>
    </row>
    <row r="107" spans="4:5" x14ac:dyDescent="0.25">
      <c r="D107" s="10"/>
      <c r="E107" s="10"/>
    </row>
    <row r="108" spans="4:5" x14ac:dyDescent="0.25">
      <c r="D108" s="10"/>
      <c r="E108" s="10"/>
    </row>
    <row r="109" spans="4:5" x14ac:dyDescent="0.25">
      <c r="D109" s="10"/>
      <c r="E109" s="10"/>
    </row>
    <row r="110" spans="4:5" x14ac:dyDescent="0.25">
      <c r="D110" s="10"/>
      <c r="E110" s="10"/>
    </row>
    <row r="111" spans="4:5" x14ac:dyDescent="0.25">
      <c r="D111" s="10"/>
      <c r="E111" s="10"/>
    </row>
    <row r="112" spans="4:5" x14ac:dyDescent="0.25">
      <c r="D112" s="10"/>
      <c r="E112" s="10"/>
    </row>
    <row r="113" spans="4:5" x14ac:dyDescent="0.25">
      <c r="D113" s="10"/>
      <c r="E113" s="10"/>
    </row>
    <row r="114" spans="4:5" x14ac:dyDescent="0.25">
      <c r="D114" s="10"/>
      <c r="E114" s="10"/>
    </row>
    <row r="115" spans="4:5" x14ac:dyDescent="0.25">
      <c r="D115" s="10"/>
      <c r="E115" s="10"/>
    </row>
    <row r="116" spans="4:5" x14ac:dyDescent="0.25">
      <c r="D116" s="10"/>
      <c r="E116" s="10"/>
    </row>
    <row r="117" spans="4:5" x14ac:dyDescent="0.25">
      <c r="D117" s="10"/>
      <c r="E117" s="10"/>
    </row>
    <row r="118" spans="4:5" x14ac:dyDescent="0.25">
      <c r="D118" s="10"/>
      <c r="E118" s="10"/>
    </row>
    <row r="119" spans="4:5" x14ac:dyDescent="0.25">
      <c r="D119" s="10"/>
      <c r="E119" s="10"/>
    </row>
    <row r="120" spans="4:5" x14ac:dyDescent="0.25">
      <c r="D120" s="10"/>
      <c r="E120" s="10"/>
    </row>
    <row r="121" spans="4:5" x14ac:dyDescent="0.25">
      <c r="D121" s="10"/>
      <c r="E121" s="10"/>
    </row>
  </sheetData>
  <mergeCells count="3">
    <mergeCell ref="C2:F3"/>
    <mergeCell ref="C1:F1"/>
    <mergeCell ref="A4:F4"/>
  </mergeCells>
  <phoneticPr fontId="2" type="noConversion"/>
  <pageMargins left="0.39370078740157483" right="0.39370078740157483" top="0.27559055118110237" bottom="0.27559055118110237" header="0.11811023622047245" footer="0.11811023622047245"/>
  <pageSetup paperSize="9" scale="72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65536"/>
    </sheetView>
  </sheetViews>
  <sheetFormatPr defaultColWidth="9.109375" defaultRowHeight="13.2" x14ac:dyDescent="0.25"/>
  <cols>
    <col min="1" max="16384" width="9.109375" style="18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 бюджета 2026-2027гг.</vt:lpstr>
      <vt:lpstr>Лист1</vt:lpstr>
      <vt:lpstr>'доходы бюджета 2026-2027гг.'!Область_печати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2024-12-17T05:44:38Z</cp:lastPrinted>
  <dcterms:created xsi:type="dcterms:W3CDTF">2005-10-27T07:25:47Z</dcterms:created>
  <dcterms:modified xsi:type="dcterms:W3CDTF">2024-12-17T05:44:40Z</dcterms:modified>
</cp:coreProperties>
</file>