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4\сессии\20.06.2024\"/>
    </mc:Choice>
  </mc:AlternateContent>
  <xr:revisionPtr revIDLastSave="0" documentId="13_ncr:1_{B0F0F6E4-95FD-4F7A-AE03-654689EB9D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</sheets>
  <definedNames>
    <definedName name="_xlnm.Print_Area" localSheetId="0">Лист1!$A$1:$J$126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6" i="1" l="1"/>
  <c r="F117" i="1" l="1"/>
  <c r="F116" i="1" s="1"/>
  <c r="F119" i="1"/>
  <c r="F123" i="1"/>
  <c r="F15" i="1"/>
  <c r="F69" i="1"/>
  <c r="F83" i="1"/>
  <c r="F82" i="1" s="1"/>
  <c r="F115" i="1" l="1"/>
  <c r="F114" i="1" s="1"/>
  <c r="F18" i="1"/>
  <c r="F106" i="1" l="1"/>
  <c r="F105" i="1" s="1"/>
  <c r="F104" i="1" s="1"/>
  <c r="F51" i="1"/>
  <c r="F50" i="1" s="1"/>
  <c r="F7" i="1" l="1"/>
  <c r="F134" i="1" l="1"/>
  <c r="F133" i="1" s="1"/>
  <c r="F99" i="1"/>
  <c r="F98" i="1" s="1"/>
  <c r="F96" i="1"/>
  <c r="F95" i="1" s="1"/>
  <c r="F94" i="1" l="1"/>
  <c r="F11" i="1" l="1"/>
  <c r="F110" i="1"/>
  <c r="F34" i="1"/>
  <c r="F13" i="1"/>
  <c r="F10" i="1" l="1"/>
  <c r="F65" i="1"/>
  <c r="F64" i="1" s="1"/>
  <c r="F9" i="1" l="1"/>
  <c r="F58" i="1"/>
  <c r="F57" i="1" s="1"/>
  <c r="F55" i="1"/>
  <c r="F54" i="1" s="1"/>
  <c r="F43" i="1"/>
  <c r="F42" i="1" s="1"/>
  <c r="F53" i="1" l="1"/>
  <c r="F80" i="1"/>
  <c r="F79" i="1" s="1"/>
  <c r="F77" i="1"/>
  <c r="F76" i="1" s="1"/>
  <c r="F75" i="1" l="1"/>
  <c r="F71" i="1" s="1"/>
  <c r="F73" i="1"/>
  <c r="F72" i="1" s="1"/>
  <c r="F128" i="1" l="1"/>
  <c r="F131" i="1" l="1"/>
  <c r="F126" i="1"/>
  <c r="F125" i="1" s="1"/>
  <c r="F122" i="1" s="1"/>
  <c r="F32" i="1" l="1"/>
  <c r="F31" i="1" l="1"/>
  <c r="F102" i="1"/>
  <c r="F91" i="1" l="1"/>
  <c r="F62" i="1"/>
  <c r="F61" i="1"/>
  <c r="F60" i="1" s="1"/>
  <c r="F20" i="1" l="1"/>
  <c r="P10" i="1" s="1"/>
  <c r="F130" i="1"/>
  <c r="F101" i="1" l="1"/>
  <c r="F90" i="1" s="1"/>
  <c r="F89" i="1" s="1"/>
  <c r="F92" i="1" l="1"/>
  <c r="F21" i="1"/>
  <c r="F29" i="1"/>
  <c r="F28" i="1" s="1"/>
  <c r="F27" i="1" s="1"/>
  <c r="F48" i="1"/>
  <c r="F47" i="1" s="1"/>
  <c r="F46" i="1" s="1"/>
  <c r="F45" i="1" s="1"/>
  <c r="F23" i="1"/>
  <c r="F26" i="1" s="1"/>
  <c r="F25" i="1" s="1"/>
  <c r="F68" i="1"/>
  <c r="F67" i="1" s="1"/>
  <c r="G28" i="1"/>
  <c r="G27" i="1" s="1"/>
  <c r="G12" i="1"/>
  <c r="G9" i="1" s="1"/>
  <c r="H12" i="1"/>
  <c r="H9" i="1" s="1"/>
  <c r="H6" i="1" s="1"/>
  <c r="I12" i="1"/>
  <c r="I9" i="1" s="1"/>
  <c r="J12" i="1"/>
  <c r="J9" i="1" s="1"/>
  <c r="J6" i="1" s="1"/>
  <c r="G115" i="1"/>
  <c r="H115" i="1"/>
  <c r="I115" i="1"/>
  <c r="J115" i="1"/>
  <c r="I89" i="1"/>
  <c r="G31" i="1"/>
  <c r="H31" i="1"/>
  <c r="I31" i="1"/>
  <c r="J31" i="1"/>
  <c r="G89" i="1"/>
  <c r="H89" i="1"/>
  <c r="J89" i="1"/>
  <c r="F40" i="1" l="1"/>
  <c r="F39" i="1" s="1"/>
  <c r="F38" i="1"/>
  <c r="J126" i="1"/>
  <c r="G6" i="1"/>
  <c r="I6" i="1"/>
  <c r="F6" i="1" l="1"/>
  <c r="F137" i="1" s="1"/>
  <c r="G126" i="1"/>
  <c r="H126" i="1"/>
  <c r="I126" i="1"/>
</calcChain>
</file>

<file path=xl/sharedStrings.xml><?xml version="1.0" encoding="utf-8"?>
<sst xmlns="http://schemas.openxmlformats.org/spreadsheetml/2006/main" count="625" uniqueCount="173">
  <si>
    <t>Наименование расходов</t>
  </si>
  <si>
    <t>I</t>
  </si>
  <si>
    <t>II</t>
  </si>
  <si>
    <t>III</t>
  </si>
  <si>
    <t>IV</t>
  </si>
  <si>
    <t>500</t>
  </si>
  <si>
    <t>0309</t>
  </si>
  <si>
    <t>240</t>
  </si>
  <si>
    <t>Всего расходов:</t>
  </si>
  <si>
    <t>Защита населения и территории от последствий чрезвычайных ситуаций природного и техногенного характера</t>
  </si>
  <si>
    <t>0700400</t>
  </si>
  <si>
    <t>013</t>
  </si>
  <si>
    <t>Другие общегосударственные вопросы</t>
  </si>
  <si>
    <t>-</t>
  </si>
  <si>
    <t>ув</t>
  </si>
  <si>
    <t>120</t>
  </si>
  <si>
    <t>ЦСР</t>
  </si>
  <si>
    <t>ВР</t>
  </si>
  <si>
    <t>Общегосударственные вопросы</t>
  </si>
  <si>
    <t>Другие вопросы в области национальной экономики</t>
  </si>
  <si>
    <t>200</t>
  </si>
  <si>
    <t>01</t>
  </si>
  <si>
    <t>02</t>
  </si>
  <si>
    <t>00</t>
  </si>
  <si>
    <t>03</t>
  </si>
  <si>
    <t>100</t>
  </si>
  <si>
    <t>04</t>
  </si>
  <si>
    <t>06</t>
  </si>
  <si>
    <t>13</t>
  </si>
  <si>
    <t>09</t>
  </si>
  <si>
    <t>12</t>
  </si>
  <si>
    <t>05</t>
  </si>
  <si>
    <t>08</t>
  </si>
  <si>
    <t>10</t>
  </si>
  <si>
    <t>110</t>
  </si>
  <si>
    <t>870</t>
  </si>
  <si>
    <t>11</t>
  </si>
  <si>
    <t>Функционирование высшего должностного лица субьекта Российской Федерации и муниципального образования Раздольненского сельсовета</t>
  </si>
  <si>
    <t>Непрограмное направление местного бюджета Раздольненского сельсовета</t>
  </si>
  <si>
    <t>Расходы на выплаты персоналу муниципальных органов Раздольненского сельсовета</t>
  </si>
  <si>
    <t>Функционирование исполнительных органов государственной власти местной администрации  муниципального образования Раздольненского сельсовета</t>
  </si>
  <si>
    <t>Иные закупки товаров, работ и услуг для муниципальных нужд Раздольненского сельсовета</t>
  </si>
  <si>
    <t>Иные бюджетные ассигнования Раздольненского сельсовета</t>
  </si>
  <si>
    <t>Обеспечение деятельности финансовых, налоговых и таможенных органов и органов финансового (финансового-бюджетного) надзора Раздольненского сельсовета</t>
  </si>
  <si>
    <t>Резервные фонды Раздольненского сельсовета</t>
  </si>
  <si>
    <t>Защита населения и территории Раздольненского сельсовета от последствий чрезвычайных ситуаций природного и техногенного характера</t>
  </si>
  <si>
    <t>Расходы на реализацию мероприятий по благоустройству территории Раздольненского сельсовета</t>
  </si>
  <si>
    <t>Расходы в области культуры и кинематографии Раздольненского сельсовета</t>
  </si>
  <si>
    <t>Социальная политика Раздольненского сельсовета</t>
  </si>
  <si>
    <t>Расходы на выплаты персоналу учреждения культуры Раздольненского сельсовета</t>
  </si>
  <si>
    <t>Непрограмное направление в сфере коммунального хозяйства Раздольненского сельсовета Раздольненского сельсовета</t>
  </si>
  <si>
    <t>Расходы на обеспечение функций государственных органов</t>
  </si>
  <si>
    <t>Реализация мероприятий по освещению территории Раздольненского сельсовета</t>
  </si>
  <si>
    <t>Реализация мероприятий по благоустройству дорог на территории Раздольненского сельсовета</t>
  </si>
  <si>
    <t>Расходы Раздольненского сельсовета на создание дорожного фонда за счет местного бюджета</t>
  </si>
  <si>
    <t>Дорожное хозяйство (дорожные фонды) Раздольненского сельсовета</t>
  </si>
  <si>
    <t>РЗ</t>
  </si>
  <si>
    <t>ПР</t>
  </si>
  <si>
    <t>Расходы на мероприятия по уборке и вывозу мусора на территории Раздольненского сельсовета</t>
  </si>
  <si>
    <t>Расходы по благоустройству мест отдыха на территории Раздольненского сельсовета</t>
  </si>
  <si>
    <t>Резервные средства Раздольненского сельсовета</t>
  </si>
  <si>
    <t>540</t>
  </si>
  <si>
    <t>Иные межбюджетные трансферты</t>
  </si>
  <si>
    <t>Уплата налогов, сборов, иных  платежей Раздольненского сельсовета</t>
  </si>
  <si>
    <t>Закупка товаров, работ и услуг для оказания муниципальных нужд Раздольненского сельсовета</t>
  </si>
  <si>
    <t>Межбюджетные трансферты</t>
  </si>
  <si>
    <t>312</t>
  </si>
  <si>
    <t>300</t>
  </si>
  <si>
    <t>800</t>
  </si>
  <si>
    <t xml:space="preserve">Иные бюджетные ассигнования   </t>
  </si>
  <si>
    <t>Закупка товаров, работ и услуг для государственных нужд</t>
  </si>
  <si>
    <t>Социальное обеспечение и иные выплаты населению</t>
  </si>
  <si>
    <t>Пенсии, выплачиваемые организациями сектора государственного управления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</si>
  <si>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</si>
  <si>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Расходы на выплаты персоналу в целях обеспечения выполнения функций государственными  органами, казенными учреждениями, органами управления государственными внебюджетными фондами</t>
  </si>
  <si>
    <t>Непрограмное направление местного бюджета Раздольненского сельсовета в части защиты населения и территорий от чрезвычайных ситуаций природного и техногенного характера, гражанской обороны</t>
  </si>
  <si>
    <t>Непрограммное направление местного бюджета Раздольненского сельсовета</t>
  </si>
  <si>
    <t>Непрограмное направление местного бюджета Раздольненского сельсовета в сфере административных правонарушений</t>
  </si>
  <si>
    <t>Национальная экономика</t>
  </si>
  <si>
    <t>Расходы в сфере жилищно-коммунального хозяйства</t>
  </si>
  <si>
    <t>99.0.00.00000</t>
  </si>
  <si>
    <t>99.0.00.00111</t>
  </si>
  <si>
    <t>99.0.00.00419</t>
  </si>
  <si>
    <t>99.0.00.00519</t>
  </si>
  <si>
    <t>99.0.00.00719</t>
  </si>
  <si>
    <t>99.0.01.01719</t>
  </si>
  <si>
    <t>99.0.05.01719</t>
  </si>
  <si>
    <t>99.0.06.01719</t>
  </si>
  <si>
    <t>99.0.00.01911</t>
  </si>
  <si>
    <t>99.0.00.02019</t>
  </si>
  <si>
    <t xml:space="preserve">               Приложение №2  </t>
  </si>
  <si>
    <t>99.0.00.70190</t>
  </si>
  <si>
    <t>99.0.00.00999</t>
  </si>
  <si>
    <t>99.0.00.51180</t>
  </si>
  <si>
    <t>99.0.00.01199</t>
  </si>
  <si>
    <t>99.0.00.01499</t>
  </si>
  <si>
    <t>99.0.00.01599</t>
  </si>
  <si>
    <t>99.0.00.01999</t>
  </si>
  <si>
    <t>00.0.00.00000</t>
  </si>
  <si>
    <t>99.0.00.01699</t>
  </si>
  <si>
    <t>Коммунальное хозяйство</t>
  </si>
  <si>
    <t xml:space="preserve">Расходы на выплаты персоналу муниципальных органов Раздольненского сельсовета </t>
  </si>
  <si>
    <t>99.0.00.00010</t>
  </si>
  <si>
    <t>Расходы на реализацию мероприятий муниципальной программы Новосибирского района Новосибирской области "Жилищно-коммунальное хозяйство Новосибирского района Новосибирской области"</t>
  </si>
  <si>
    <t>18.0.00.00950</t>
  </si>
  <si>
    <t>Субсидия на реализацию мероприятий муниципальной программы Новосибирского района Новосибирской области "Жилищно-коммунальное хозяйство Новосибирского района Новосибирской области"</t>
  </si>
  <si>
    <t>18.0.00.07950</t>
  </si>
  <si>
    <t>Софинансирование субсидии на реализацию мероприятий муниципальной программы Новосибирского района Новосибирской области "Жилищно-коммунальное хозяйство Новосибирского района Новосибирской области"</t>
  </si>
  <si>
    <t>Расходы на мероприятия муниципальной программы "Обеспечение безопасности жизнедеятельности населения Новосибирского района на период 2022-2024 годов"</t>
  </si>
  <si>
    <t>21.0.00.07950</t>
  </si>
  <si>
    <t>16.0.00.00000</t>
  </si>
  <si>
    <t>Субсидии на реализацию мероприятий государственной программы  Новосибирской области "Развитие автомобильных дорог регионального, межмуниципального и местного значения в Новосибирской области в 2015-2022 годах"</t>
  </si>
  <si>
    <t>16.0.00.07950</t>
  </si>
  <si>
    <t>244</t>
  </si>
  <si>
    <t>Софинансирование субсидии на реализацию мероприятий государственной программы  Новосибирской области "Развитие автомобильных дорог регионального, межмуниципального и местного значения в Новосибирской области в 2015-2022 годах"</t>
  </si>
  <si>
    <t>16.0.00.S7950</t>
  </si>
  <si>
    <t>Расходы на реализацию мероприятий государственной программы  Новосибирской области "Развитие автомобильных дорог регионального, межмуниципального и местного значения в Новосибирской области"</t>
  </si>
  <si>
    <t>99.0.00.00899</t>
  </si>
  <si>
    <t>99.0.00.00080</t>
  </si>
  <si>
    <t>99.0.02.01719</t>
  </si>
  <si>
    <t>99.0.55.S0240</t>
  </si>
  <si>
    <t>99.0.05.S0240</t>
  </si>
  <si>
    <t>Расходы по реализации проектов развития территорий муниципальных образований, основанных на местных инициативах</t>
  </si>
  <si>
    <t>Субсидия на реализацию проектов развития территорий муниципальных образований, основанных на местных инициативах</t>
  </si>
  <si>
    <t>Софинансирование из местного бюджета на реализацию проектов развития территорий муниципальных образований, основанных на местных инициативах</t>
  </si>
  <si>
    <t>Софинансирование юридических лиц и населения на реализацию проектов развития территорий муниципальных образований, основанных на местных инициативах</t>
  </si>
  <si>
    <t>Субсидия Формирование современной городской среды</t>
  </si>
  <si>
    <t>Софинансирование Формирование современной городской среды</t>
  </si>
  <si>
    <t>Формирование современной городской среды</t>
  </si>
  <si>
    <t xml:space="preserve"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 бюджета Раздольненского сельсовета Новосибирского района Новосибирской области на  2024 год </t>
  </si>
  <si>
    <t>ВСЕГО на 2024 г</t>
  </si>
  <si>
    <t>Расходы на выплаты персоналу муниципальных органов Раздольненского сельсовета из местного бюджета</t>
  </si>
  <si>
    <t>25.0.00.00950</t>
  </si>
  <si>
    <t>25.0.00.07950</t>
  </si>
  <si>
    <t>400</t>
  </si>
  <si>
    <t>Бюджетные инвестиции в объекты капитального строительства государственной (муниципальной) собственности</t>
  </si>
  <si>
    <t>410</t>
  </si>
  <si>
    <t>25.0.00.S7950</t>
  </si>
  <si>
    <t>Расходы на реализацию программы "Развитие сетей наружного уличного освещения Новосибирского района Новосибирской области"</t>
  </si>
  <si>
    <t>Субсидия на реализацию программы "Развитие сетей наружного уличного освещения Новосибирского района Новосибирской области"</t>
  </si>
  <si>
    <t>Софинансирование по программе "Развитие сетей наружного уличного освещения Новосибирского района Новосибирской области"</t>
  </si>
  <si>
    <t>13.0.00.07950</t>
  </si>
  <si>
    <t>Расходы на реализацию муниципальной программы Новосибирского района «Развитие физической культуры и спорта в Новосибирском районе Новосибирской области»</t>
  </si>
  <si>
    <t>Субсидия на реализацию муниципальной программы Новосибирского района «Развитие физической культуры и спорта в Новосибирском районе Новосибирской области»</t>
  </si>
  <si>
    <t>Софинансирование на реализацию муниципальной программы Новосибирского района «Развитие физической культуры и спорта в Новосибирском районе Новосибирской области»</t>
  </si>
  <si>
    <t>Массовый спорт</t>
  </si>
  <si>
    <t>99.0.00.00411</t>
  </si>
  <si>
    <t>Обеспечение сбалансированности поселений района за счет средств районого бюджета</t>
  </si>
  <si>
    <t>99.0.00.01399</t>
  </si>
  <si>
    <t>810</t>
  </si>
  <si>
    <t>99.5.00.70240</t>
  </si>
  <si>
    <t>18.0.00.S7950</t>
  </si>
  <si>
    <t>13.0.00.S7950</t>
  </si>
  <si>
    <t xml:space="preserve">Исполнение судебных актов </t>
  </si>
  <si>
    <t>830</t>
  </si>
  <si>
    <t>99.0.00.70240</t>
  </si>
  <si>
    <t>норматив</t>
  </si>
  <si>
    <t>исключаемые</t>
  </si>
  <si>
    <t>Субсидии юридическим лицам</t>
  </si>
  <si>
    <t>99.0.F2.55550</t>
  </si>
  <si>
    <t xml:space="preserve">минус </t>
  </si>
  <si>
    <r>
      <t>99.0.F2.5555</t>
    </r>
    <r>
      <rPr>
        <b/>
        <sz val="12"/>
        <rFont val="Times New Roman"/>
        <family val="1"/>
        <charset val="204"/>
      </rPr>
      <t>0</t>
    </r>
  </si>
  <si>
    <t xml:space="preserve">плюс </t>
  </si>
  <si>
    <t>Расходы в области культуры и кинематографии Раздольненского сельсовета. Благоустройство.</t>
  </si>
  <si>
    <t xml:space="preserve">Расходы на реализацию мероприятий по благоустройству территории Раздольненского сельсовета. </t>
  </si>
  <si>
    <t>к решению №1   34 -й сессии Совета депутатов от 20.06.2024г.</t>
  </si>
  <si>
    <t>плюс</t>
  </si>
  <si>
    <t>минус</t>
  </si>
  <si>
    <t>99.0.00.00600</t>
  </si>
  <si>
    <t>Субсидия на реализацию мероприятий по организации бесперебойной работы объектов жизнеобеспечения подпрограммы "Безопасность ЖКХ" государственной программы Новосибирской области "Жилищно-коммунальное хозяйство Новосибирской области"</t>
  </si>
  <si>
    <t>99.0.00.70600</t>
  </si>
  <si>
    <t>Софинансирование Субсидии на реализацию мероприятий по организации бесперебойной работы объектов жизнеобеспечения подпрограммы "Безопасность ЖКХ" государственной программы Новосибирской области "Жилищно-коммунальное хозяйство Новосибирской области"</t>
  </si>
  <si>
    <t>99.0.00.S0600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</si>
</sst>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0"/>
  </numFmts>
  <fonts count="24" x14ac:knownFonts="1">
    <font>
      <sz val="10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charset val="204"/>
    </font>
    <font>
      <sz val="14"/>
      <name val="Arial Cyr"/>
      <family val="2"/>
      <charset val="204"/>
    </font>
    <font>
      <sz val="14"/>
      <color indexed="10"/>
      <name val="Arial Cyr"/>
      <family val="2"/>
      <charset val="204"/>
    </font>
    <font>
      <sz val="16"/>
      <name val="Arial Cyr"/>
      <family val="2"/>
      <charset val="204"/>
    </font>
    <font>
      <sz val="20"/>
      <name val="Arial Cyr"/>
      <family val="2"/>
      <charset val="204"/>
    </font>
    <font>
      <sz val="10"/>
      <name val="Arial"/>
      <family val="2"/>
      <charset val="204"/>
    </font>
    <font>
      <sz val="20"/>
      <name val="Arial Cyr"/>
      <family val="2"/>
      <charset val="204"/>
    </font>
    <font>
      <sz val="14"/>
      <name val="Arial Cyr"/>
      <family val="2"/>
      <charset val="204"/>
    </font>
    <font>
      <sz val="14"/>
      <color indexed="10"/>
      <name val="Arial Cyr"/>
      <family val="2"/>
      <charset val="204"/>
    </font>
    <font>
      <sz val="16"/>
      <name val="Arial Cyr"/>
      <family val="2"/>
      <charset val="204"/>
    </font>
    <font>
      <sz val="14"/>
      <name val="Arial"/>
      <family val="2"/>
      <charset val="204"/>
    </font>
    <font>
      <sz val="14"/>
      <color indexed="10"/>
      <name val="Arial"/>
      <family val="2"/>
      <charset val="204"/>
    </font>
    <font>
      <sz val="14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4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9"/>
      </patternFill>
    </fill>
    <fill>
      <patternFill patternType="solid">
        <fgColor theme="8" tint="0.79998168889431442"/>
        <bgColor indexed="29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29"/>
      </patternFill>
    </fill>
    <fill>
      <patternFill patternType="solid">
        <fgColor theme="3" tint="0.59999389629810485"/>
        <bgColor indexed="29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26"/>
      </patternFill>
    </fill>
  </fills>
  <borders count="35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220">
    <xf numFmtId="0" fontId="0" fillId="0" borderId="0" xfId="0"/>
    <xf numFmtId="0" fontId="3" fillId="0" borderId="0" xfId="0" applyFont="1" applyBorder="1"/>
    <xf numFmtId="0" fontId="3" fillId="0" borderId="0" xfId="0" applyFont="1"/>
    <xf numFmtId="0" fontId="4" fillId="0" borderId="0" xfId="0" applyFont="1" applyBorder="1"/>
    <xf numFmtId="4" fontId="3" fillId="0" borderId="0" xfId="0" applyNumberFormat="1" applyFont="1" applyBorder="1"/>
    <xf numFmtId="0" fontId="3" fillId="0" borderId="0" xfId="0" applyFont="1" applyAlignment="1">
      <alignment horizontal="center"/>
    </xf>
    <xf numFmtId="4" fontId="5" fillId="0" borderId="0" xfId="0" applyNumberFormat="1" applyFont="1"/>
    <xf numFmtId="0" fontId="6" fillId="0" borderId="0" xfId="0" applyFont="1"/>
    <xf numFmtId="0" fontId="5" fillId="0" borderId="0" xfId="0" applyFont="1"/>
    <xf numFmtId="0" fontId="9" fillId="2" borderId="0" xfId="0" applyFont="1" applyFill="1" applyAlignment="1">
      <alignment horizontal="center"/>
    </xf>
    <xf numFmtId="0" fontId="10" fillId="2" borderId="0" xfId="0" applyFont="1" applyFill="1" applyBorder="1"/>
    <xf numFmtId="0" fontId="9" fillId="2" borderId="0" xfId="0" applyFont="1" applyFill="1" applyBorder="1"/>
    <xf numFmtId="4" fontId="9" fillId="2" borderId="0" xfId="0" applyNumberFormat="1" applyFont="1" applyFill="1" applyBorder="1"/>
    <xf numFmtId="0" fontId="9" fillId="0" borderId="0" xfId="0" applyFont="1" applyBorder="1" applyAlignment="1">
      <alignment wrapText="1"/>
    </xf>
    <xf numFmtId="0" fontId="9" fillId="0" borderId="0" xfId="0" applyFont="1" applyBorder="1"/>
    <xf numFmtId="0" fontId="9" fillId="2" borderId="0" xfId="0" applyFont="1" applyFill="1"/>
    <xf numFmtId="0" fontId="8" fillId="2" borderId="0" xfId="0" applyFont="1" applyFill="1"/>
    <xf numFmtId="4" fontId="11" fillId="2" borderId="0" xfId="0" applyNumberFormat="1" applyFont="1" applyFill="1"/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3" fillId="2" borderId="0" xfId="0" applyFont="1" applyFill="1" applyBorder="1"/>
    <xf numFmtId="0" fontId="12" fillId="2" borderId="0" xfId="0" applyFont="1" applyFill="1" applyBorder="1" applyAlignment="1">
      <alignment horizontal="center" vertical="center"/>
    </xf>
    <xf numFmtId="0" fontId="12" fillId="3" borderId="5" xfId="0" applyFont="1" applyFill="1" applyBorder="1"/>
    <xf numFmtId="0" fontId="12" fillId="3" borderId="6" xfId="0" applyFont="1" applyFill="1" applyBorder="1"/>
    <xf numFmtId="0" fontId="12" fillId="3" borderId="7" xfId="0" applyFont="1" applyFill="1" applyBorder="1"/>
    <xf numFmtId="0" fontId="12" fillId="2" borderId="0" xfId="0" applyFont="1" applyFill="1" applyBorder="1"/>
    <xf numFmtId="0" fontId="12" fillId="3" borderId="8" xfId="0" applyFont="1" applyFill="1" applyBorder="1"/>
    <xf numFmtId="0" fontId="12" fillId="3" borderId="9" xfId="0" applyFont="1" applyFill="1" applyBorder="1"/>
    <xf numFmtId="0" fontId="12" fillId="3" borderId="10" xfId="0" applyFont="1" applyFill="1" applyBorder="1"/>
    <xf numFmtId="0" fontId="12" fillId="5" borderId="8" xfId="0" applyFont="1" applyFill="1" applyBorder="1"/>
    <xf numFmtId="0" fontId="12" fillId="5" borderId="9" xfId="0" applyFont="1" applyFill="1" applyBorder="1"/>
    <xf numFmtId="0" fontId="12" fillId="5" borderId="10" xfId="0" applyFont="1" applyFill="1" applyBorder="1"/>
    <xf numFmtId="0" fontId="12" fillId="5" borderId="5" xfId="0" applyFont="1" applyFill="1" applyBorder="1"/>
    <xf numFmtId="0" fontId="12" fillId="5" borderId="6" xfId="0" applyFont="1" applyFill="1" applyBorder="1"/>
    <xf numFmtId="0" fontId="12" fillId="5" borderId="7" xfId="0" applyFont="1" applyFill="1" applyBorder="1"/>
    <xf numFmtId="0" fontId="12" fillId="5" borderId="1" xfId="0" applyFont="1" applyFill="1" applyBorder="1"/>
    <xf numFmtId="0" fontId="12" fillId="5" borderId="2" xfId="0" applyFont="1" applyFill="1" applyBorder="1"/>
    <xf numFmtId="0" fontId="12" fillId="5" borderId="3" xfId="0" applyFont="1" applyFill="1" applyBorder="1"/>
    <xf numFmtId="0" fontId="12" fillId="6" borderId="11" xfId="0" applyFont="1" applyFill="1" applyBorder="1"/>
    <xf numFmtId="0" fontId="12" fillId="6" borderId="12" xfId="0" applyFont="1" applyFill="1" applyBorder="1"/>
    <xf numFmtId="0" fontId="12" fillId="6" borderId="13" xfId="0" applyFont="1" applyFill="1" applyBorder="1"/>
    <xf numFmtId="0" fontId="12" fillId="2" borderId="14" xfId="0" applyFont="1" applyFill="1" applyBorder="1"/>
    <xf numFmtId="0" fontId="12" fillId="2" borderId="15" xfId="0" applyFont="1" applyFill="1" applyBorder="1"/>
    <xf numFmtId="0" fontId="12" fillId="2" borderId="16" xfId="0" applyFont="1" applyFill="1" applyBorder="1"/>
    <xf numFmtId="0" fontId="12" fillId="7" borderId="17" xfId="0" applyFont="1" applyFill="1" applyBorder="1"/>
    <xf numFmtId="0" fontId="12" fillId="7" borderId="18" xfId="0" applyFont="1" applyFill="1" applyBorder="1"/>
    <xf numFmtId="0" fontId="12" fillId="7" borderId="19" xfId="0" applyFont="1" applyFill="1" applyBorder="1"/>
    <xf numFmtId="0" fontId="12" fillId="7" borderId="0" xfId="0" applyFont="1" applyFill="1" applyBorder="1"/>
    <xf numFmtId="4" fontId="12" fillId="2" borderId="20" xfId="0" applyNumberFormat="1" applyFont="1" applyFill="1" applyBorder="1" applyAlignment="1">
      <alignment horizontal="right" vertical="center" wrapText="1"/>
    </xf>
    <xf numFmtId="4" fontId="12" fillId="2" borderId="21" xfId="0" applyNumberFormat="1" applyFont="1" applyFill="1" applyBorder="1" applyAlignment="1">
      <alignment horizontal="right" vertical="center" wrapText="1"/>
    </xf>
    <xf numFmtId="0" fontId="12" fillId="2" borderId="0" xfId="0" applyFont="1" applyFill="1"/>
    <xf numFmtId="4" fontId="9" fillId="2" borderId="0" xfId="0" applyNumberFormat="1" applyFont="1" applyFill="1"/>
    <xf numFmtId="0" fontId="9" fillId="0" borderId="0" xfId="0" applyFont="1" applyFill="1" applyAlignment="1">
      <alignment wrapText="1"/>
    </xf>
    <xf numFmtId="0" fontId="9" fillId="0" borderId="0" xfId="0" applyFont="1" applyFill="1"/>
    <xf numFmtId="0" fontId="14" fillId="2" borderId="0" xfId="0" applyFont="1" applyFill="1"/>
    <xf numFmtId="4" fontId="14" fillId="2" borderId="0" xfId="0" applyNumberFormat="1" applyFont="1" applyFill="1"/>
    <xf numFmtId="0" fontId="14" fillId="0" borderId="0" xfId="0" applyFont="1" applyFill="1" applyAlignment="1">
      <alignment wrapText="1"/>
    </xf>
    <xf numFmtId="0" fontId="14" fillId="0" borderId="0" xfId="0" applyFont="1" applyFill="1"/>
    <xf numFmtId="4" fontId="12" fillId="2" borderId="0" xfId="0" applyNumberFormat="1" applyFont="1" applyFill="1" applyBorder="1" applyAlignment="1">
      <alignment horizontal="right" vertical="center" wrapText="1"/>
    </xf>
    <xf numFmtId="0" fontId="12" fillId="2" borderId="22" xfId="0" applyFont="1" applyFill="1" applyBorder="1"/>
    <xf numFmtId="0" fontId="12" fillId="2" borderId="23" xfId="0" applyFont="1" applyFill="1" applyBorder="1"/>
    <xf numFmtId="0" fontId="12" fillId="2" borderId="24" xfId="0" applyFont="1" applyFill="1" applyBorder="1"/>
    <xf numFmtId="0" fontId="12" fillId="2" borderId="25" xfId="0" applyFont="1" applyFill="1" applyBorder="1"/>
    <xf numFmtId="0" fontId="12" fillId="2" borderId="26" xfId="0" applyFont="1" applyFill="1" applyBorder="1"/>
    <xf numFmtId="0" fontId="12" fillId="2" borderId="27" xfId="0" applyFont="1" applyFill="1" applyBorder="1"/>
    <xf numFmtId="0" fontId="12" fillId="2" borderId="8" xfId="0" applyFont="1" applyFill="1" applyBorder="1"/>
    <xf numFmtId="0" fontId="12" fillId="5" borderId="30" xfId="0" applyFont="1" applyFill="1" applyBorder="1"/>
    <xf numFmtId="0" fontId="12" fillId="5" borderId="4" xfId="0" applyFont="1" applyFill="1" applyBorder="1"/>
    <xf numFmtId="0" fontId="12" fillId="2" borderId="9" xfId="0" applyFont="1" applyFill="1" applyBorder="1"/>
    <xf numFmtId="0" fontId="12" fillId="2" borderId="10" xfId="0" applyFont="1" applyFill="1" applyBorder="1"/>
    <xf numFmtId="164" fontId="12" fillId="9" borderId="5" xfId="0" applyNumberFormat="1" applyFont="1" applyFill="1" applyBorder="1"/>
    <xf numFmtId="164" fontId="12" fillId="9" borderId="28" xfId="0" applyNumberFormat="1" applyFont="1" applyFill="1" applyBorder="1"/>
    <xf numFmtId="164" fontId="12" fillId="9" borderId="29" xfId="0" applyNumberFormat="1" applyFont="1" applyFill="1" applyBorder="1"/>
    <xf numFmtId="164" fontId="12" fillId="9" borderId="0" xfId="0" applyNumberFormat="1" applyFont="1" applyFill="1" applyBorder="1"/>
    <xf numFmtId="0" fontId="8" fillId="2" borderId="0" xfId="0" applyFont="1" applyFill="1" applyAlignment="1">
      <alignment wrapText="1"/>
    </xf>
    <xf numFmtId="49" fontId="9" fillId="2" borderId="0" xfId="0" applyNumberFormat="1" applyFont="1" applyFill="1" applyAlignment="1">
      <alignment horizontal="center"/>
    </xf>
    <xf numFmtId="0" fontId="8" fillId="0" borderId="0" xfId="0" applyFont="1" applyAlignment="1">
      <alignment wrapText="1"/>
    </xf>
    <xf numFmtId="4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/>
    <xf numFmtId="4" fontId="11" fillId="0" borderId="0" xfId="0" applyNumberFormat="1" applyFont="1"/>
    <xf numFmtId="0" fontId="9" fillId="0" borderId="0" xfId="0" applyFont="1"/>
    <xf numFmtId="0" fontId="10" fillId="0" borderId="0" xfId="0" applyFont="1" applyBorder="1"/>
    <xf numFmtId="4" fontId="9" fillId="0" borderId="0" xfId="0" applyNumberFormat="1" applyFont="1" applyBorder="1"/>
    <xf numFmtId="4" fontId="9" fillId="0" borderId="0" xfId="0" applyNumberFormat="1" applyFont="1" applyBorder="1" applyAlignment="1">
      <alignment wrapText="1"/>
    </xf>
    <xf numFmtId="4" fontId="9" fillId="0" borderId="0" xfId="0" applyNumberFormat="1" applyFont="1" applyFill="1" applyAlignment="1">
      <alignment wrapText="1"/>
    </xf>
    <xf numFmtId="4" fontId="3" fillId="0" borderId="0" xfId="0" applyNumberFormat="1" applyFont="1" applyBorder="1" applyAlignment="1">
      <alignment wrapText="1"/>
    </xf>
    <xf numFmtId="0" fontId="3" fillId="0" borderId="0" xfId="0" applyFont="1" applyBorder="1" applyAlignment="1">
      <alignment wrapText="1"/>
    </xf>
    <xf numFmtId="4" fontId="3" fillId="0" borderId="0" xfId="0" applyNumberFormat="1" applyFont="1" applyFill="1" applyAlignment="1">
      <alignment wrapText="1"/>
    </xf>
    <xf numFmtId="0" fontId="3" fillId="0" borderId="0" xfId="0" applyFont="1" applyFill="1" applyAlignment="1">
      <alignment wrapText="1"/>
    </xf>
    <xf numFmtId="4" fontId="9" fillId="0" borderId="0" xfId="0" applyNumberFormat="1" applyFont="1" applyFill="1"/>
    <xf numFmtId="4" fontId="0" fillId="0" borderId="0" xfId="0" applyNumberFormat="1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4" fontId="0" fillId="0" borderId="0" xfId="0" applyNumberFormat="1" applyFont="1" applyBorder="1" applyAlignment="1">
      <alignment wrapText="1"/>
    </xf>
    <xf numFmtId="0" fontId="0" fillId="0" borderId="0" xfId="0" applyFont="1" applyBorder="1"/>
    <xf numFmtId="4" fontId="0" fillId="0" borderId="0" xfId="0" applyNumberFormat="1" applyFont="1" applyBorder="1" applyAlignment="1">
      <alignment horizontal="left"/>
    </xf>
    <xf numFmtId="4" fontId="0" fillId="0" borderId="0" xfId="0" applyNumberFormat="1" applyFont="1" applyBorder="1"/>
    <xf numFmtId="0" fontId="0" fillId="0" borderId="0" xfId="0" applyFont="1" applyBorder="1" applyAlignment="1">
      <alignment wrapText="1"/>
    </xf>
    <xf numFmtId="4" fontId="0" fillId="9" borderId="4" xfId="0" applyNumberFormat="1" applyFont="1" applyFill="1" applyBorder="1"/>
    <xf numFmtId="3" fontId="0" fillId="0" borderId="0" xfId="0" applyNumberFormat="1" applyFont="1" applyBorder="1"/>
    <xf numFmtId="4" fontId="2" fillId="0" borderId="0" xfId="0" applyNumberFormat="1" applyFont="1" applyBorder="1"/>
    <xf numFmtId="4" fontId="16" fillId="0" borderId="0" xfId="0" applyNumberFormat="1" applyFont="1" applyBorder="1" applyAlignment="1">
      <alignment horizontal="center" wrapText="1"/>
    </xf>
    <xf numFmtId="0" fontId="16" fillId="0" borderId="0" xfId="0" applyFont="1" applyBorder="1" applyAlignment="1">
      <alignment horizontal="center"/>
    </xf>
    <xf numFmtId="4" fontId="16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wrapText="1"/>
    </xf>
    <xf numFmtId="4" fontId="17" fillId="0" borderId="4" xfId="0" applyNumberFormat="1" applyFont="1" applyFill="1" applyBorder="1"/>
    <xf numFmtId="0" fontId="3" fillId="0" borderId="0" xfId="0" applyFont="1" applyFill="1" applyBorder="1"/>
    <xf numFmtId="4" fontId="0" fillId="0" borderId="0" xfId="0" applyNumberFormat="1" applyFont="1" applyFill="1" applyBorder="1"/>
    <xf numFmtId="4" fontId="15" fillId="0" borderId="0" xfId="0" applyNumberFormat="1" applyFont="1" applyFill="1" applyBorder="1"/>
    <xf numFmtId="49" fontId="0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right"/>
    </xf>
    <xf numFmtId="3" fontId="0" fillId="0" borderId="0" xfId="0" applyNumberFormat="1" applyFont="1" applyBorder="1" applyAlignment="1">
      <alignment wrapText="1"/>
    </xf>
    <xf numFmtId="4" fontId="0" fillId="2" borderId="0" xfId="0" applyNumberFormat="1" applyFont="1" applyFill="1" applyAlignment="1">
      <alignment horizontal="right"/>
    </xf>
    <xf numFmtId="4" fontId="18" fillId="0" borderId="4" xfId="0" applyNumberFormat="1" applyFont="1" applyBorder="1" applyAlignment="1">
      <alignment horizontal="right"/>
    </xf>
    <xf numFmtId="0" fontId="20" fillId="2" borderId="32" xfId="0" applyFont="1" applyFill="1" applyBorder="1" applyAlignment="1">
      <alignment horizontal="left" vertical="center" wrapText="1"/>
    </xf>
    <xf numFmtId="0" fontId="21" fillId="2" borderId="34" xfId="0" applyFont="1" applyFill="1" applyBorder="1" applyAlignment="1">
      <alignment horizontal="center" wrapText="1"/>
    </xf>
    <xf numFmtId="0" fontId="21" fillId="2" borderId="32" xfId="0" applyFont="1" applyFill="1" applyBorder="1" applyAlignment="1">
      <alignment horizontal="center" wrapText="1"/>
    </xf>
    <xf numFmtId="0" fontId="21" fillId="2" borderId="33" xfId="0" applyFont="1" applyFill="1" applyBorder="1" applyAlignment="1">
      <alignment horizontal="center" wrapText="1"/>
    </xf>
    <xf numFmtId="4" fontId="21" fillId="2" borderId="32" xfId="0" applyNumberFormat="1" applyFont="1" applyFill="1" applyBorder="1" applyAlignment="1">
      <alignment horizontal="center" wrapText="1"/>
    </xf>
    <xf numFmtId="0" fontId="21" fillId="12" borderId="31" xfId="0" applyFont="1" applyFill="1" applyBorder="1" applyAlignment="1">
      <alignment wrapText="1"/>
    </xf>
    <xf numFmtId="49" fontId="20" fillId="12" borderId="4" xfId="0" applyNumberFormat="1" applyFont="1" applyFill="1" applyBorder="1" applyAlignment="1">
      <alignment horizontal="center"/>
    </xf>
    <xf numFmtId="4" fontId="21" fillId="12" borderId="31" xfId="0" applyNumberFormat="1" applyFont="1" applyFill="1" applyBorder="1" applyAlignment="1">
      <alignment horizontal="center"/>
    </xf>
    <xf numFmtId="0" fontId="20" fillId="4" borderId="4" xfId="0" applyFont="1" applyFill="1" applyBorder="1" applyAlignment="1">
      <alignment wrapText="1"/>
    </xf>
    <xf numFmtId="49" fontId="20" fillId="4" borderId="4" xfId="0" applyNumberFormat="1" applyFont="1" applyFill="1" applyBorder="1" applyAlignment="1">
      <alignment horizontal="center"/>
    </xf>
    <xf numFmtId="4" fontId="21" fillId="4" borderId="4" xfId="0" applyNumberFormat="1" applyFont="1" applyFill="1" applyBorder="1" applyAlignment="1">
      <alignment horizontal="center"/>
    </xf>
    <xf numFmtId="0" fontId="22" fillId="0" borderId="4" xfId="0" applyFont="1" applyFill="1" applyBorder="1" applyAlignment="1">
      <alignment horizontal="left" wrapText="1"/>
    </xf>
    <xf numFmtId="49" fontId="22" fillId="0" borderId="4" xfId="0" applyNumberFormat="1" applyFont="1" applyFill="1" applyBorder="1" applyAlignment="1">
      <alignment horizontal="center"/>
    </xf>
    <xf numFmtId="49" fontId="20" fillId="5" borderId="4" xfId="0" applyNumberFormat="1" applyFont="1" applyFill="1" applyBorder="1" applyAlignment="1">
      <alignment horizontal="center"/>
    </xf>
    <xf numFmtId="49" fontId="22" fillId="0" borderId="4" xfId="0" applyNumberFormat="1" applyFont="1" applyFill="1" applyBorder="1" applyAlignment="1">
      <alignment horizontal="center" wrapText="1"/>
    </xf>
    <xf numFmtId="4" fontId="20" fillId="5" borderId="4" xfId="0" applyNumberFormat="1" applyFont="1" applyFill="1" applyBorder="1" applyAlignment="1">
      <alignment horizontal="center"/>
    </xf>
    <xf numFmtId="0" fontId="20" fillId="3" borderId="4" xfId="0" applyFont="1" applyFill="1" applyBorder="1" applyAlignment="1">
      <alignment wrapText="1"/>
    </xf>
    <xf numFmtId="49" fontId="22" fillId="2" borderId="4" xfId="0" applyNumberFormat="1" applyFont="1" applyFill="1" applyBorder="1" applyAlignment="1">
      <alignment horizontal="center"/>
    </xf>
    <xf numFmtId="49" fontId="20" fillId="2" borderId="4" xfId="0" applyNumberFormat="1" applyFont="1" applyFill="1" applyBorder="1" applyAlignment="1">
      <alignment horizontal="center"/>
    </xf>
    <xf numFmtId="4" fontId="20" fillId="0" borderId="4" xfId="0" applyNumberFormat="1" applyFont="1" applyFill="1" applyBorder="1" applyAlignment="1">
      <alignment horizontal="center"/>
    </xf>
    <xf numFmtId="49" fontId="20" fillId="7" borderId="4" xfId="0" applyNumberFormat="1" applyFont="1" applyFill="1" applyBorder="1" applyAlignment="1">
      <alignment horizontal="center"/>
    </xf>
    <xf numFmtId="0" fontId="22" fillId="2" borderId="4" xfId="0" applyFont="1" applyFill="1" applyBorder="1" applyAlignment="1">
      <alignment wrapText="1"/>
    </xf>
    <xf numFmtId="49" fontId="20" fillId="6" borderId="4" xfId="0" applyNumberFormat="1" applyFont="1" applyFill="1" applyBorder="1" applyAlignment="1">
      <alignment horizontal="center"/>
    </xf>
    <xf numFmtId="4" fontId="20" fillId="6" borderId="4" xfId="0" applyNumberFormat="1" applyFont="1" applyFill="1" applyBorder="1" applyAlignment="1">
      <alignment horizontal="center"/>
    </xf>
    <xf numFmtId="0" fontId="20" fillId="2" borderId="4" xfId="0" applyFont="1" applyFill="1" applyBorder="1" applyAlignment="1">
      <alignment wrapText="1"/>
    </xf>
    <xf numFmtId="4" fontId="21" fillId="2" borderId="4" xfId="0" applyNumberFormat="1" applyFont="1" applyFill="1" applyBorder="1" applyAlignment="1">
      <alignment horizontal="center"/>
    </xf>
    <xf numFmtId="0" fontId="20" fillId="7" borderId="4" xfId="0" applyFont="1" applyFill="1" applyBorder="1" applyAlignment="1">
      <alignment wrapText="1"/>
    </xf>
    <xf numFmtId="4" fontId="20" fillId="7" borderId="4" xfId="0" applyNumberFormat="1" applyFont="1" applyFill="1" applyBorder="1" applyAlignment="1">
      <alignment horizontal="center"/>
    </xf>
    <xf numFmtId="0" fontId="20" fillId="2" borderId="4" xfId="1" applyNumberFormat="1" applyFont="1" applyFill="1" applyBorder="1" applyAlignment="1" applyProtection="1">
      <alignment horizontal="left" vertical="center" wrapText="1"/>
      <protection hidden="1"/>
    </xf>
    <xf numFmtId="4" fontId="21" fillId="7" borderId="4" xfId="0" applyNumberFormat="1" applyFont="1" applyFill="1" applyBorder="1" applyAlignment="1">
      <alignment horizontal="center"/>
    </xf>
    <xf numFmtId="165" fontId="20" fillId="2" borderId="4" xfId="1" applyNumberFormat="1" applyFont="1" applyFill="1" applyBorder="1" applyAlignment="1" applyProtection="1">
      <alignment horizontal="center"/>
      <protection hidden="1"/>
    </xf>
    <xf numFmtId="4" fontId="20" fillId="2" borderId="4" xfId="0" applyNumberFormat="1" applyFont="1" applyFill="1" applyBorder="1" applyAlignment="1">
      <alignment horizontal="center"/>
    </xf>
    <xf numFmtId="49" fontId="20" fillId="0" borderId="4" xfId="0" applyNumberFormat="1" applyFont="1" applyFill="1" applyBorder="1" applyAlignment="1">
      <alignment horizontal="center"/>
    </xf>
    <xf numFmtId="4" fontId="21" fillId="0" borderId="4" xfId="0" applyNumberFormat="1" applyFont="1" applyFill="1" applyBorder="1" applyAlignment="1">
      <alignment horizontal="center"/>
    </xf>
    <xf numFmtId="49" fontId="22" fillId="2" borderId="4" xfId="0" applyNumberFormat="1" applyFont="1" applyFill="1" applyBorder="1" applyAlignment="1">
      <alignment horizontal="center" wrapText="1"/>
    </xf>
    <xf numFmtId="49" fontId="20" fillId="8" borderId="4" xfId="0" applyNumberFormat="1" applyFont="1" applyFill="1" applyBorder="1" applyAlignment="1">
      <alignment horizontal="left" vertical="center" wrapText="1"/>
    </xf>
    <xf numFmtId="49" fontId="20" fillId="8" borderId="4" xfId="0" applyNumberFormat="1" applyFont="1" applyFill="1" applyBorder="1" applyAlignment="1">
      <alignment horizontal="center" wrapText="1"/>
    </xf>
    <xf numFmtId="4" fontId="21" fillId="8" borderId="4" xfId="0" applyNumberFormat="1" applyFont="1" applyFill="1" applyBorder="1" applyAlignment="1">
      <alignment horizontal="center" wrapText="1"/>
    </xf>
    <xf numFmtId="49" fontId="20" fillId="2" borderId="4" xfId="0" applyNumberFormat="1" applyFont="1" applyFill="1" applyBorder="1" applyAlignment="1">
      <alignment horizontal="left" vertical="center" wrapText="1"/>
    </xf>
    <xf numFmtId="49" fontId="20" fillId="2" borderId="4" xfId="0" applyNumberFormat="1" applyFont="1" applyFill="1" applyBorder="1" applyAlignment="1">
      <alignment horizontal="center" wrapText="1"/>
    </xf>
    <xf numFmtId="4" fontId="20" fillId="2" borderId="4" xfId="0" applyNumberFormat="1" applyFont="1" applyFill="1" applyBorder="1" applyAlignment="1">
      <alignment horizontal="center" wrapText="1"/>
    </xf>
    <xf numFmtId="0" fontId="20" fillId="11" borderId="4" xfId="0" applyFont="1" applyFill="1" applyBorder="1" applyAlignment="1">
      <alignment wrapText="1"/>
    </xf>
    <xf numFmtId="0" fontId="20" fillId="11" borderId="4" xfId="0" applyFont="1" applyFill="1" applyBorder="1" applyAlignment="1">
      <alignment horizontal="center" wrapText="1"/>
    </xf>
    <xf numFmtId="4" fontId="21" fillId="11" borderId="4" xfId="0" applyNumberFormat="1" applyFont="1" applyFill="1" applyBorder="1" applyAlignment="1">
      <alignment horizontal="center" wrapText="1"/>
    </xf>
    <xf numFmtId="4" fontId="21" fillId="2" borderId="4" xfId="0" applyNumberFormat="1" applyFont="1" applyFill="1" applyBorder="1" applyAlignment="1">
      <alignment horizontal="center" wrapText="1"/>
    </xf>
    <xf numFmtId="0" fontId="20" fillId="12" borderId="4" xfId="0" applyFont="1" applyFill="1" applyBorder="1" applyAlignment="1">
      <alignment wrapText="1"/>
    </xf>
    <xf numFmtId="49" fontId="20" fillId="13" borderId="4" xfId="0" applyNumberFormat="1" applyFont="1" applyFill="1" applyBorder="1" applyAlignment="1">
      <alignment horizontal="center"/>
    </xf>
    <xf numFmtId="4" fontId="21" fillId="13" borderId="4" xfId="0" applyNumberFormat="1" applyFont="1" applyFill="1" applyBorder="1" applyAlignment="1">
      <alignment horizontal="center"/>
    </xf>
    <xf numFmtId="0" fontId="20" fillId="13" borderId="4" xfId="0" applyFont="1" applyFill="1" applyBorder="1" applyAlignment="1">
      <alignment wrapText="1"/>
    </xf>
    <xf numFmtId="49" fontId="20" fillId="0" borderId="18" xfId="2" applyNumberFormat="1" applyFont="1" applyFill="1" applyBorder="1" applyAlignment="1" applyProtection="1">
      <alignment horizontal="center"/>
      <protection hidden="1"/>
    </xf>
    <xf numFmtId="49" fontId="20" fillId="0" borderId="4" xfId="2" applyNumberFormat="1" applyFont="1" applyBorder="1" applyAlignment="1" applyProtection="1">
      <alignment horizontal="center"/>
      <protection hidden="1"/>
    </xf>
    <xf numFmtId="49" fontId="22" fillId="13" borderId="4" xfId="0" applyNumberFormat="1" applyFont="1" applyFill="1" applyBorder="1" applyAlignment="1">
      <alignment horizontal="center" wrapText="1"/>
    </xf>
    <xf numFmtId="49" fontId="20" fillId="10" borderId="4" xfId="0" applyNumberFormat="1" applyFont="1" applyFill="1" applyBorder="1" applyAlignment="1">
      <alignment horizontal="center"/>
    </xf>
    <xf numFmtId="4" fontId="21" fillId="10" borderId="4" xfId="0" applyNumberFormat="1" applyFont="1" applyFill="1" applyBorder="1" applyAlignment="1">
      <alignment horizontal="center"/>
    </xf>
    <xf numFmtId="0" fontId="20" fillId="2" borderId="4" xfId="1" applyNumberFormat="1" applyFont="1" applyFill="1" applyBorder="1" applyAlignment="1">
      <alignment horizontal="left" vertical="center" wrapText="1"/>
    </xf>
    <xf numFmtId="0" fontId="20" fillId="0" borderId="4" xfId="0" applyFont="1" applyBorder="1" applyAlignment="1">
      <alignment wrapText="1"/>
    </xf>
    <xf numFmtId="0" fontId="20" fillId="0" borderId="4" xfId="0" applyFont="1" applyBorder="1" applyAlignment="1">
      <alignment horizontal="center" wrapText="1"/>
    </xf>
    <xf numFmtId="49" fontId="20" fillId="3" borderId="4" xfId="0" applyNumberFormat="1" applyFont="1" applyFill="1" applyBorder="1" applyAlignment="1">
      <alignment horizontal="center"/>
    </xf>
    <xf numFmtId="0" fontId="20" fillId="4" borderId="4" xfId="0" applyFont="1" applyFill="1" applyBorder="1" applyAlignment="1">
      <alignment horizontal="center" wrapText="1"/>
    </xf>
    <xf numFmtId="4" fontId="21" fillId="4" borderId="4" xfId="0" applyNumberFormat="1" applyFont="1" applyFill="1" applyBorder="1" applyAlignment="1">
      <alignment horizontal="center" wrapText="1"/>
    </xf>
    <xf numFmtId="0" fontId="20" fillId="14" borderId="4" xfId="0" applyFont="1" applyFill="1" applyBorder="1" applyAlignment="1">
      <alignment wrapText="1"/>
    </xf>
    <xf numFmtId="4" fontId="20" fillId="13" borderId="4" xfId="0" applyNumberFormat="1" applyFont="1" applyFill="1" applyBorder="1" applyAlignment="1">
      <alignment horizontal="center"/>
    </xf>
    <xf numFmtId="4" fontId="20" fillId="0" borderId="4" xfId="0" applyNumberFormat="1" applyFont="1" applyBorder="1" applyAlignment="1">
      <alignment horizontal="left" wrapText="1"/>
    </xf>
    <xf numFmtId="0" fontId="21" fillId="7" borderId="4" xfId="0" applyFont="1" applyFill="1" applyBorder="1" applyAlignment="1">
      <alignment wrapText="1"/>
    </xf>
    <xf numFmtId="49" fontId="21" fillId="2" borderId="4" xfId="0" applyNumberFormat="1" applyFont="1" applyFill="1" applyBorder="1" applyAlignment="1">
      <alignment horizontal="center"/>
    </xf>
    <xf numFmtId="49" fontId="21" fillId="3" borderId="4" xfId="0" applyNumberFormat="1" applyFont="1" applyFill="1" applyBorder="1" applyAlignment="1">
      <alignment horizontal="center"/>
    </xf>
    <xf numFmtId="49" fontId="21" fillId="0" borderId="4" xfId="0" applyNumberFormat="1" applyFont="1" applyBorder="1" applyAlignment="1">
      <alignment horizontal="center"/>
    </xf>
    <xf numFmtId="49" fontId="20" fillId="0" borderId="4" xfId="0" applyNumberFormat="1" applyFont="1" applyBorder="1" applyAlignment="1">
      <alignment horizontal="center"/>
    </xf>
    <xf numFmtId="0" fontId="20" fillId="0" borderId="0" xfId="0" applyFont="1" applyAlignment="1">
      <alignment horizontal="justify"/>
    </xf>
    <xf numFmtId="0" fontId="20" fillId="12" borderId="4" xfId="0" applyFont="1" applyFill="1" applyBorder="1" applyAlignment="1">
      <alignment horizontal="center" wrapText="1"/>
    </xf>
    <xf numFmtId="4" fontId="21" fillId="12" borderId="4" xfId="0" applyNumberFormat="1" applyFont="1" applyFill="1" applyBorder="1" applyAlignment="1">
      <alignment horizontal="center" wrapText="1"/>
    </xf>
    <xf numFmtId="4" fontId="20" fillId="4" borderId="4" xfId="0" applyNumberFormat="1" applyFont="1" applyFill="1" applyBorder="1" applyAlignment="1">
      <alignment horizontal="center" wrapText="1"/>
    </xf>
    <xf numFmtId="4" fontId="20" fillId="3" borderId="4" xfId="0" applyNumberFormat="1" applyFont="1" applyFill="1" applyBorder="1" applyAlignment="1">
      <alignment horizontal="center"/>
    </xf>
    <xf numFmtId="49" fontId="21" fillId="0" borderId="4" xfId="0" applyNumberFormat="1" applyFont="1" applyFill="1" applyBorder="1" applyAlignment="1">
      <alignment horizontal="center"/>
    </xf>
    <xf numFmtId="4" fontId="21" fillId="3" borderId="4" xfId="0" applyNumberFormat="1" applyFont="1" applyFill="1" applyBorder="1" applyAlignment="1">
      <alignment horizontal="center"/>
    </xf>
    <xf numFmtId="165" fontId="20" fillId="0" borderId="4" xfId="1" applyNumberFormat="1" applyFont="1" applyFill="1" applyBorder="1" applyAlignment="1" applyProtection="1">
      <alignment horizontal="center"/>
      <protection hidden="1"/>
    </xf>
    <xf numFmtId="0" fontId="21" fillId="13" borderId="4" xfId="1" applyNumberFormat="1" applyFont="1" applyFill="1" applyBorder="1" applyAlignment="1" applyProtection="1">
      <alignment horizontal="left" vertical="center" wrapText="1"/>
      <protection hidden="1"/>
    </xf>
    <xf numFmtId="0" fontId="21" fillId="13" borderId="4" xfId="1" applyNumberFormat="1" applyFont="1" applyFill="1" applyBorder="1" applyAlignment="1" applyProtection="1">
      <alignment horizontal="center" wrapText="1"/>
      <protection hidden="1"/>
    </xf>
    <xf numFmtId="4" fontId="21" fillId="13" borderId="4" xfId="1" applyNumberFormat="1" applyFont="1" applyFill="1" applyBorder="1" applyAlignment="1" applyProtection="1">
      <alignment horizontal="center" wrapText="1"/>
      <protection hidden="1"/>
    </xf>
    <xf numFmtId="49" fontId="21" fillId="13" borderId="4" xfId="1" applyNumberFormat="1" applyFont="1" applyFill="1" applyBorder="1" applyAlignment="1" applyProtection="1">
      <alignment horizontal="center" wrapText="1"/>
      <protection hidden="1"/>
    </xf>
    <xf numFmtId="0" fontId="22" fillId="2" borderId="4" xfId="1" applyFont="1" applyFill="1" applyBorder="1" applyAlignment="1" applyProtection="1">
      <alignment horizontal="left" vertical="center" wrapText="1"/>
      <protection hidden="1"/>
    </xf>
    <xf numFmtId="49" fontId="22" fillId="13" borderId="4" xfId="0" applyNumberFormat="1" applyFont="1" applyFill="1" applyBorder="1" applyAlignment="1">
      <alignment horizontal="center"/>
    </xf>
    <xf numFmtId="4" fontId="21" fillId="12" borderId="4" xfId="0" applyNumberFormat="1" applyFont="1" applyFill="1" applyBorder="1" applyAlignment="1">
      <alignment horizontal="center"/>
    </xf>
    <xf numFmtId="0" fontId="19" fillId="2" borderId="0" xfId="0" applyFont="1" applyFill="1" applyAlignment="1">
      <alignment horizontal="center"/>
    </xf>
    <xf numFmtId="0" fontId="19" fillId="2" borderId="0" xfId="0" applyFont="1" applyFill="1" applyBorder="1" applyAlignment="1">
      <alignment horizontal="center" wrapText="1"/>
    </xf>
    <xf numFmtId="0" fontId="19" fillId="2" borderId="0" xfId="0" applyFont="1" applyFill="1"/>
    <xf numFmtId="0" fontId="21" fillId="2" borderId="4" xfId="1" applyNumberFormat="1" applyFont="1" applyFill="1" applyBorder="1" applyAlignment="1">
      <alignment horizontal="left" vertical="center" wrapText="1"/>
    </xf>
    <xf numFmtId="0" fontId="21" fillId="10" borderId="4" xfId="0" applyFont="1" applyFill="1" applyBorder="1" applyAlignment="1">
      <alignment wrapText="1"/>
    </xf>
    <xf numFmtId="49" fontId="21" fillId="10" borderId="4" xfId="0" applyNumberFormat="1" applyFont="1" applyFill="1" applyBorder="1" applyAlignment="1">
      <alignment horizontal="center"/>
    </xf>
    <xf numFmtId="0" fontId="21" fillId="0" borderId="4" xfId="0" applyFont="1" applyBorder="1" applyAlignment="1">
      <alignment wrapText="1"/>
    </xf>
    <xf numFmtId="0" fontId="21" fillId="0" borderId="4" xfId="0" applyFont="1" applyBorder="1" applyAlignment="1">
      <alignment horizontal="center" wrapText="1"/>
    </xf>
    <xf numFmtId="0" fontId="21" fillId="3" borderId="4" xfId="0" applyFont="1" applyFill="1" applyBorder="1" applyAlignment="1">
      <alignment wrapText="1"/>
    </xf>
    <xf numFmtId="0" fontId="20" fillId="4" borderId="4" xfId="0" applyFont="1" applyFill="1" applyBorder="1" applyAlignment="1">
      <alignment horizontal="left" wrapText="1"/>
    </xf>
    <xf numFmtId="0" fontId="1" fillId="0" borderId="0" xfId="0" applyFont="1" applyBorder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 applyAlignment="1">
      <alignment horizontal="left"/>
    </xf>
    <xf numFmtId="4" fontId="1" fillId="0" borderId="0" xfId="0" applyNumberFormat="1" applyFont="1" applyBorder="1" applyAlignment="1">
      <alignment wrapText="1"/>
    </xf>
    <xf numFmtId="4" fontId="1" fillId="0" borderId="0" xfId="0" applyNumberFormat="1" applyFont="1" applyBorder="1"/>
    <xf numFmtId="4" fontId="21" fillId="0" borderId="4" xfId="0" applyNumberFormat="1" applyFont="1" applyFill="1" applyBorder="1" applyAlignment="1">
      <alignment horizontal="center" wrapText="1"/>
    </xf>
    <xf numFmtId="0" fontId="21" fillId="0" borderId="4" xfId="0" applyFont="1" applyFill="1" applyBorder="1" applyAlignment="1">
      <alignment wrapText="1"/>
    </xf>
    <xf numFmtId="0" fontId="19" fillId="2" borderId="0" xfId="0" applyFont="1" applyFill="1" applyBorder="1" applyAlignment="1">
      <alignment horizontal="center" wrapText="1"/>
    </xf>
    <xf numFmtId="0" fontId="23" fillId="2" borderId="0" xfId="0" applyFont="1" applyFill="1" applyAlignment="1">
      <alignment horizontal="center" wrapText="1"/>
    </xf>
  </cellXfs>
  <cellStyles count="3">
    <cellStyle name="Обычный" xfId="0" builtinId="0"/>
    <cellStyle name="Обычный 2" xfId="1" xr:uid="{00000000-0005-0000-0000-000001000000}"/>
    <cellStyle name="Обычный_Tmp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62"/>
  <sheetViews>
    <sheetView tabSelected="1" topLeftCell="A131" zoomScale="80" zoomScaleNormal="80" workbookViewId="0">
      <selection activeCell="R108" sqref="R108"/>
    </sheetView>
  </sheetViews>
  <sheetFormatPr defaultColWidth="9.109375" defaultRowHeight="24.6" x14ac:dyDescent="0.4"/>
  <cols>
    <col min="1" max="1" width="109.33203125" style="80" customWidth="1"/>
    <col min="2" max="2" width="11.44140625" style="80" customWidth="1"/>
    <col min="3" max="3" width="9.88671875" style="80" customWidth="1"/>
    <col min="4" max="4" width="23.5546875" style="79" customWidth="1"/>
    <col min="5" max="5" width="12.44140625" style="79" customWidth="1"/>
    <col min="6" max="6" width="36.33203125" style="81" customWidth="1"/>
    <col min="7" max="7" width="9.44140625" style="82" hidden="1" customWidth="1"/>
    <col min="8" max="8" width="10.5546875" style="82" hidden="1" customWidth="1"/>
    <col min="9" max="9" width="10.44140625" style="82" hidden="1" customWidth="1"/>
    <col min="10" max="10" width="3.88671875" style="82" hidden="1" customWidth="1"/>
    <col min="11" max="11" width="2.109375" style="83" hidden="1" customWidth="1"/>
    <col min="12" max="12" width="17" style="14" hidden="1" customWidth="1"/>
    <col min="13" max="13" width="9.33203125" style="14" hidden="1" customWidth="1"/>
    <col min="14" max="14" width="0.109375" style="14" hidden="1" customWidth="1"/>
    <col min="15" max="15" width="17" style="84" hidden="1" customWidth="1"/>
    <col min="16" max="16" width="13.33203125" style="13" customWidth="1"/>
    <col min="17" max="17" width="0.21875" style="14" hidden="1" customWidth="1"/>
    <col min="18" max="18" width="13.109375" style="14" customWidth="1"/>
    <col min="19" max="16384" width="9.109375" style="14"/>
  </cols>
  <sheetData>
    <row r="1" spans="1:19" ht="60.75" customHeight="1" x14ac:dyDescent="0.35">
      <c r="A1" s="201"/>
      <c r="B1" s="201"/>
      <c r="C1" s="201"/>
      <c r="D1" s="201"/>
      <c r="E1" s="218" t="s">
        <v>90</v>
      </c>
      <c r="F1" s="218"/>
      <c r="G1" s="218"/>
      <c r="H1" s="218"/>
      <c r="I1" s="218"/>
      <c r="J1" s="218"/>
      <c r="K1" s="10"/>
      <c r="L1" s="11"/>
      <c r="M1" s="11"/>
      <c r="N1" s="11"/>
      <c r="O1" s="12"/>
    </row>
    <row r="2" spans="1:19" ht="68.25" customHeight="1" x14ac:dyDescent="0.35">
      <c r="A2" s="201"/>
      <c r="B2" s="201"/>
      <c r="C2" s="201"/>
      <c r="D2" s="201"/>
      <c r="E2" s="202"/>
      <c r="F2" s="218" t="s">
        <v>165</v>
      </c>
      <c r="G2" s="218"/>
      <c r="H2" s="218"/>
      <c r="I2" s="218"/>
      <c r="J2" s="202"/>
      <c r="K2" s="10"/>
      <c r="L2" s="11"/>
      <c r="M2" s="11"/>
      <c r="N2" s="11"/>
      <c r="O2" s="12"/>
    </row>
    <row r="3" spans="1:19" ht="78.75" customHeight="1" x14ac:dyDescent="0.35">
      <c r="A3" s="219" t="s">
        <v>129</v>
      </c>
      <c r="B3" s="219"/>
      <c r="C3" s="219"/>
      <c r="D3" s="219"/>
      <c r="E3" s="219"/>
      <c r="F3" s="219"/>
      <c r="G3" s="203"/>
      <c r="H3" s="203"/>
      <c r="I3" s="203"/>
      <c r="J3" s="203"/>
      <c r="K3" s="10"/>
      <c r="L3" s="11"/>
      <c r="M3" s="11"/>
      <c r="N3" s="11"/>
      <c r="O3" s="12"/>
    </row>
    <row r="4" spans="1:19" ht="17.25" customHeight="1" thickBot="1" x14ac:dyDescent="0.45">
      <c r="A4" s="16"/>
      <c r="B4" s="16"/>
      <c r="C4" s="16"/>
      <c r="D4" s="9"/>
      <c r="E4" s="9"/>
      <c r="F4" s="17"/>
      <c r="G4" s="15"/>
      <c r="H4" s="15"/>
      <c r="I4" s="15"/>
      <c r="J4" s="15"/>
      <c r="K4" s="10"/>
      <c r="L4" s="11"/>
      <c r="M4" s="11"/>
      <c r="N4" s="11"/>
      <c r="O4" s="12"/>
    </row>
    <row r="5" spans="1:19" ht="51.75" customHeight="1" thickBot="1" x14ac:dyDescent="0.35">
      <c r="A5" s="118" t="s">
        <v>0</v>
      </c>
      <c r="B5" s="119" t="s">
        <v>56</v>
      </c>
      <c r="C5" s="120" t="s">
        <v>57</v>
      </c>
      <c r="D5" s="120" t="s">
        <v>16</v>
      </c>
      <c r="E5" s="121" t="s">
        <v>17</v>
      </c>
      <c r="F5" s="122" t="s">
        <v>130</v>
      </c>
      <c r="G5" s="18" t="s">
        <v>1</v>
      </c>
      <c r="H5" s="19" t="s">
        <v>2</v>
      </c>
      <c r="I5" s="19" t="s">
        <v>3</v>
      </c>
      <c r="J5" s="20" t="s">
        <v>4</v>
      </c>
      <c r="K5" s="21"/>
      <c r="L5" s="22"/>
      <c r="M5" s="11"/>
      <c r="N5" s="11"/>
      <c r="O5" s="12"/>
      <c r="R5" s="84"/>
    </row>
    <row r="6" spans="1:19" ht="32.25" customHeight="1" thickBot="1" x14ac:dyDescent="0.35">
      <c r="A6" s="123" t="s">
        <v>18</v>
      </c>
      <c r="B6" s="124" t="s">
        <v>21</v>
      </c>
      <c r="C6" s="124" t="s">
        <v>23</v>
      </c>
      <c r="D6" s="124"/>
      <c r="E6" s="124"/>
      <c r="F6" s="125">
        <f>F7+F9+F20+F23+F27</f>
        <v>12997882.220000001</v>
      </c>
      <c r="G6" s="23" t="e">
        <f>#REF!+#REF!+G9</f>
        <v>#REF!</v>
      </c>
      <c r="H6" s="24" t="e">
        <f>#REF!+#REF!+H9</f>
        <v>#REF!</v>
      </c>
      <c r="I6" s="24" t="e">
        <f>#REF!+#REF!+I9</f>
        <v>#REF!</v>
      </c>
      <c r="J6" s="25" t="e">
        <f>#REF!+#REF!+J9</f>
        <v>#REF!</v>
      </c>
      <c r="K6" s="21"/>
      <c r="L6" s="26"/>
      <c r="M6" s="11"/>
      <c r="N6" s="11"/>
      <c r="O6" s="12"/>
      <c r="P6" s="85"/>
    </row>
    <row r="7" spans="1:19" ht="44.25" customHeight="1" x14ac:dyDescent="0.3">
      <c r="A7" s="126" t="s">
        <v>37</v>
      </c>
      <c r="B7" s="127" t="s">
        <v>21</v>
      </c>
      <c r="C7" s="127" t="s">
        <v>22</v>
      </c>
      <c r="D7" s="127"/>
      <c r="E7" s="127"/>
      <c r="F7" s="128">
        <f>F8</f>
        <v>1169341</v>
      </c>
      <c r="G7" s="27"/>
      <c r="H7" s="28"/>
      <c r="I7" s="28"/>
      <c r="J7" s="29"/>
      <c r="K7" s="21"/>
      <c r="L7" s="26"/>
      <c r="M7" s="11"/>
      <c r="N7" s="11"/>
      <c r="O7" s="12"/>
      <c r="P7" s="88"/>
      <c r="R7" s="84"/>
    </row>
    <row r="8" spans="1:19" ht="59.25" customHeight="1" thickBot="1" x14ac:dyDescent="0.35">
      <c r="A8" s="129" t="s">
        <v>101</v>
      </c>
      <c r="B8" s="130" t="s">
        <v>21</v>
      </c>
      <c r="C8" s="130" t="s">
        <v>22</v>
      </c>
      <c r="D8" s="131" t="s">
        <v>81</v>
      </c>
      <c r="E8" s="132" t="s">
        <v>15</v>
      </c>
      <c r="F8" s="133">
        <v>1169341</v>
      </c>
      <c r="G8" s="30"/>
      <c r="H8" s="31"/>
      <c r="I8" s="31"/>
      <c r="J8" s="32"/>
      <c r="K8" s="21"/>
      <c r="L8" s="26"/>
      <c r="M8" s="11"/>
      <c r="N8" s="11"/>
      <c r="O8" s="12"/>
      <c r="P8" s="87"/>
      <c r="R8" s="4"/>
    </row>
    <row r="9" spans="1:19" ht="48.75" customHeight="1" thickBot="1" x14ac:dyDescent="0.35">
      <c r="A9" s="126" t="s">
        <v>40</v>
      </c>
      <c r="B9" s="127" t="s">
        <v>21</v>
      </c>
      <c r="C9" s="127" t="s">
        <v>26</v>
      </c>
      <c r="D9" s="127"/>
      <c r="E9" s="127"/>
      <c r="F9" s="128">
        <f>F10+F18</f>
        <v>9631341.2200000007</v>
      </c>
      <c r="G9" s="33" t="e">
        <f>SUM(G12+#REF!)</f>
        <v>#REF!</v>
      </c>
      <c r="H9" s="34" t="e">
        <f>SUM(H12+#REF!)</f>
        <v>#REF!</v>
      </c>
      <c r="I9" s="34" t="e">
        <f>SUM(I12+#REF!)</f>
        <v>#REF!</v>
      </c>
      <c r="J9" s="35" t="e">
        <f>SUM(J12+#REF!)</f>
        <v>#REF!</v>
      </c>
      <c r="K9" s="21"/>
      <c r="L9" s="26"/>
      <c r="M9" s="11"/>
      <c r="N9" s="11"/>
      <c r="O9" s="12"/>
      <c r="P9" s="104">
        <v>9611437.9700000007</v>
      </c>
      <c r="Q9" s="105"/>
      <c r="R9" s="106" t="s">
        <v>156</v>
      </c>
    </row>
    <row r="10" spans="1:19" ht="40.5" customHeight="1" thickBot="1" x14ac:dyDescent="0.35">
      <c r="A10" s="134" t="s">
        <v>38</v>
      </c>
      <c r="B10" s="135" t="s">
        <v>21</v>
      </c>
      <c r="C10" s="135" t="s">
        <v>26</v>
      </c>
      <c r="D10" s="136" t="s">
        <v>80</v>
      </c>
      <c r="E10" s="131"/>
      <c r="F10" s="137">
        <f>F11+F13+F15</f>
        <v>9631231.2200000007</v>
      </c>
      <c r="G10" s="36"/>
      <c r="H10" s="37"/>
      <c r="I10" s="37"/>
      <c r="J10" s="38"/>
      <c r="K10" s="21"/>
      <c r="L10" s="26"/>
      <c r="M10" s="11"/>
      <c r="N10" s="11"/>
      <c r="O10" s="12"/>
      <c r="P10" s="106">
        <f>F9+F20</f>
        <v>9728541.2200000007</v>
      </c>
      <c r="Q10" s="105"/>
      <c r="R10" s="106"/>
    </row>
    <row r="11" spans="1:19" ht="67.5" customHeight="1" thickBot="1" x14ac:dyDescent="0.35">
      <c r="A11" s="134" t="s">
        <v>73</v>
      </c>
      <c r="B11" s="135" t="s">
        <v>21</v>
      </c>
      <c r="C11" s="135" t="s">
        <v>26</v>
      </c>
      <c r="D11" s="138" t="s">
        <v>146</v>
      </c>
      <c r="E11" s="131" t="s">
        <v>25</v>
      </c>
      <c r="F11" s="133">
        <f>F12</f>
        <v>7048624</v>
      </c>
      <c r="G11" s="36"/>
      <c r="H11" s="37"/>
      <c r="I11" s="37"/>
      <c r="J11" s="38"/>
      <c r="K11" s="21"/>
      <c r="L11" s="26"/>
      <c r="M11" s="11"/>
      <c r="N11" s="11"/>
      <c r="O11" s="12"/>
      <c r="P11" s="104">
        <v>265000</v>
      </c>
      <c r="Q11" s="105"/>
      <c r="R11" s="106" t="s">
        <v>157</v>
      </c>
    </row>
    <row r="12" spans="1:19" ht="51.75" customHeight="1" x14ac:dyDescent="0.3">
      <c r="A12" s="139" t="s">
        <v>39</v>
      </c>
      <c r="B12" s="140" t="s">
        <v>21</v>
      </c>
      <c r="C12" s="140" t="s">
        <v>26</v>
      </c>
      <c r="D12" s="138" t="s">
        <v>146</v>
      </c>
      <c r="E12" s="140" t="s">
        <v>15</v>
      </c>
      <c r="F12" s="141">
        <v>7048624</v>
      </c>
      <c r="G12" s="39" t="e">
        <f>SUM(#REF!)</f>
        <v>#REF!</v>
      </c>
      <c r="H12" s="40" t="e">
        <f>SUM(#REF!)</f>
        <v>#REF!</v>
      </c>
      <c r="I12" s="40" t="e">
        <f>SUM(#REF!)</f>
        <v>#REF!</v>
      </c>
      <c r="J12" s="41" t="e">
        <f>SUM(#REF!)</f>
        <v>#REF!</v>
      </c>
      <c r="K12" s="21"/>
      <c r="L12" s="26"/>
      <c r="M12" s="11"/>
      <c r="N12" s="11"/>
      <c r="O12" s="12"/>
      <c r="P12" s="92"/>
      <c r="Q12" s="93"/>
      <c r="R12" s="93"/>
    </row>
    <row r="13" spans="1:19" ht="45.75" customHeight="1" x14ac:dyDescent="0.3">
      <c r="A13" s="142" t="s">
        <v>64</v>
      </c>
      <c r="B13" s="136" t="s">
        <v>21</v>
      </c>
      <c r="C13" s="136" t="s">
        <v>26</v>
      </c>
      <c r="D13" s="136" t="s">
        <v>80</v>
      </c>
      <c r="E13" s="136" t="s">
        <v>20</v>
      </c>
      <c r="F13" s="143">
        <f>(F14)</f>
        <v>2487617.2200000002</v>
      </c>
      <c r="G13" s="42"/>
      <c r="H13" s="43"/>
      <c r="I13" s="43"/>
      <c r="J13" s="44"/>
      <c r="K13" s="21"/>
      <c r="L13" s="26"/>
      <c r="M13" s="11"/>
      <c r="N13" s="11"/>
      <c r="O13" s="12"/>
      <c r="P13" s="92"/>
      <c r="Q13" s="93"/>
      <c r="R13" s="94"/>
    </row>
    <row r="14" spans="1:19" ht="51.75" customHeight="1" x14ac:dyDescent="0.3">
      <c r="A14" s="144" t="s">
        <v>41</v>
      </c>
      <c r="B14" s="138" t="s">
        <v>21</v>
      </c>
      <c r="C14" s="138" t="s">
        <v>26</v>
      </c>
      <c r="D14" s="138" t="s">
        <v>82</v>
      </c>
      <c r="E14" s="138" t="s">
        <v>7</v>
      </c>
      <c r="F14" s="145">
        <v>2487617.2200000002</v>
      </c>
      <c r="G14" s="45"/>
      <c r="H14" s="46"/>
      <c r="I14" s="46"/>
      <c r="J14" s="47"/>
      <c r="K14" s="21"/>
      <c r="L14" s="26"/>
      <c r="M14" s="11"/>
      <c r="N14" s="11"/>
      <c r="O14" s="12"/>
      <c r="P14" s="92" t="s">
        <v>167</v>
      </c>
      <c r="Q14" s="93"/>
      <c r="R14" s="94">
        <v>137895.78</v>
      </c>
    </row>
    <row r="15" spans="1:19" ht="51.75" customHeight="1" x14ac:dyDescent="0.3">
      <c r="A15" s="146" t="s">
        <v>42</v>
      </c>
      <c r="B15" s="136" t="s">
        <v>21</v>
      </c>
      <c r="C15" s="136" t="s">
        <v>26</v>
      </c>
      <c r="D15" s="138" t="s">
        <v>82</v>
      </c>
      <c r="E15" s="136" t="s">
        <v>68</v>
      </c>
      <c r="F15" s="147">
        <f>F16+F17</f>
        <v>94990</v>
      </c>
      <c r="G15" s="45"/>
      <c r="H15" s="46"/>
      <c r="I15" s="46"/>
      <c r="J15" s="47"/>
      <c r="K15" s="21"/>
      <c r="L15" s="26"/>
      <c r="M15" s="11"/>
      <c r="N15" s="11"/>
      <c r="O15" s="12"/>
      <c r="P15" s="92"/>
      <c r="Q15" s="93"/>
      <c r="R15" s="94"/>
    </row>
    <row r="16" spans="1:19" ht="51.75" customHeight="1" x14ac:dyDescent="0.3">
      <c r="A16" s="144" t="s">
        <v>153</v>
      </c>
      <c r="B16" s="136" t="s">
        <v>21</v>
      </c>
      <c r="C16" s="136" t="s">
        <v>26</v>
      </c>
      <c r="D16" s="138" t="s">
        <v>82</v>
      </c>
      <c r="E16" s="136" t="s">
        <v>154</v>
      </c>
      <c r="F16" s="145">
        <v>69990</v>
      </c>
      <c r="G16" s="45"/>
      <c r="H16" s="46"/>
      <c r="I16" s="46"/>
      <c r="J16" s="47"/>
      <c r="K16" s="21"/>
      <c r="L16" s="26"/>
      <c r="M16" s="11"/>
      <c r="N16" s="11"/>
      <c r="O16" s="12"/>
      <c r="P16" s="95"/>
      <c r="Q16" s="93"/>
      <c r="R16" s="94"/>
      <c r="S16" s="97"/>
    </row>
    <row r="17" spans="1:18" ht="41.25" customHeight="1" x14ac:dyDescent="0.3">
      <c r="A17" s="146" t="s">
        <v>63</v>
      </c>
      <c r="B17" s="136" t="s">
        <v>21</v>
      </c>
      <c r="C17" s="136" t="s">
        <v>26</v>
      </c>
      <c r="D17" s="138" t="s">
        <v>82</v>
      </c>
      <c r="E17" s="148">
        <v>850</v>
      </c>
      <c r="F17" s="149">
        <v>25000</v>
      </c>
      <c r="G17" s="45"/>
      <c r="H17" s="46"/>
      <c r="I17" s="46"/>
      <c r="J17" s="47"/>
      <c r="K17" s="21"/>
      <c r="L17" s="26"/>
      <c r="M17" s="11"/>
      <c r="N17" s="11"/>
      <c r="O17" s="12"/>
      <c r="P17" s="95"/>
      <c r="Q17" s="93"/>
      <c r="R17" s="94"/>
    </row>
    <row r="18" spans="1:18" ht="41.25" customHeight="1" x14ac:dyDescent="0.3">
      <c r="A18" s="134" t="s">
        <v>77</v>
      </c>
      <c r="B18" s="132" t="s">
        <v>21</v>
      </c>
      <c r="C18" s="132" t="s">
        <v>26</v>
      </c>
      <c r="D18" s="150" t="s">
        <v>80</v>
      </c>
      <c r="E18" s="132"/>
      <c r="F18" s="151">
        <f>F19</f>
        <v>110</v>
      </c>
      <c r="G18" s="48"/>
      <c r="H18" s="48"/>
      <c r="I18" s="48"/>
      <c r="J18" s="48"/>
      <c r="K18" s="21"/>
      <c r="L18" s="26"/>
      <c r="M18" s="11"/>
      <c r="N18" s="11"/>
      <c r="O18" s="12"/>
    </row>
    <row r="19" spans="1:18" ht="49.5" customHeight="1" x14ac:dyDescent="0.3">
      <c r="A19" s="144" t="s">
        <v>41</v>
      </c>
      <c r="B19" s="152" t="s">
        <v>21</v>
      </c>
      <c r="C19" s="152" t="s">
        <v>26</v>
      </c>
      <c r="D19" s="138" t="s">
        <v>91</v>
      </c>
      <c r="E19" s="152" t="s">
        <v>7</v>
      </c>
      <c r="F19" s="149">
        <v>110</v>
      </c>
      <c r="G19" s="48"/>
      <c r="H19" s="48"/>
      <c r="I19" s="48"/>
      <c r="J19" s="48"/>
      <c r="K19" s="21"/>
      <c r="L19" s="26"/>
      <c r="M19" s="11"/>
      <c r="N19" s="11"/>
      <c r="O19" s="12"/>
      <c r="P19" s="95"/>
      <c r="Q19" s="93"/>
      <c r="R19" s="93"/>
    </row>
    <row r="20" spans="1:18" s="54" customFormat="1" ht="56.25" customHeight="1" x14ac:dyDescent="0.3">
      <c r="A20" s="153" t="s">
        <v>43</v>
      </c>
      <c r="B20" s="154" t="s">
        <v>21</v>
      </c>
      <c r="C20" s="154" t="s">
        <v>27</v>
      </c>
      <c r="D20" s="154" t="s">
        <v>80</v>
      </c>
      <c r="E20" s="154"/>
      <c r="F20" s="155">
        <f>F22</f>
        <v>97200</v>
      </c>
      <c r="G20" s="49">
        <v>60</v>
      </c>
      <c r="H20" s="50"/>
      <c r="I20" s="51"/>
      <c r="J20" s="51"/>
      <c r="K20" s="51"/>
      <c r="L20" s="51"/>
      <c r="M20" s="15"/>
      <c r="N20" s="15"/>
      <c r="O20" s="52"/>
      <c r="P20" s="89"/>
    </row>
    <row r="21" spans="1:18" s="54" customFormat="1" ht="39.75" customHeight="1" x14ac:dyDescent="0.3">
      <c r="A21" s="156" t="s">
        <v>65</v>
      </c>
      <c r="B21" s="157" t="s">
        <v>21</v>
      </c>
      <c r="C21" s="157" t="s">
        <v>27</v>
      </c>
      <c r="D21" s="157" t="s">
        <v>83</v>
      </c>
      <c r="E21" s="157" t="s">
        <v>5</v>
      </c>
      <c r="F21" s="158">
        <f>F22</f>
        <v>97200</v>
      </c>
      <c r="G21" s="49"/>
      <c r="H21" s="50"/>
      <c r="I21" s="51"/>
      <c r="J21" s="51"/>
      <c r="K21" s="51"/>
      <c r="L21" s="51"/>
      <c r="M21" s="15"/>
      <c r="N21" s="15"/>
      <c r="O21" s="52"/>
      <c r="P21" s="86"/>
    </row>
    <row r="22" spans="1:18" s="54" customFormat="1" ht="40.5" customHeight="1" x14ac:dyDescent="0.3">
      <c r="A22" s="134" t="s">
        <v>62</v>
      </c>
      <c r="B22" s="157" t="s">
        <v>21</v>
      </c>
      <c r="C22" s="157" t="s">
        <v>27</v>
      </c>
      <c r="D22" s="157" t="s">
        <v>83</v>
      </c>
      <c r="E22" s="157" t="s">
        <v>61</v>
      </c>
      <c r="F22" s="158">
        <v>97200</v>
      </c>
      <c r="G22" s="49">
        <v>60</v>
      </c>
      <c r="H22" s="50"/>
      <c r="I22" s="51"/>
      <c r="J22" s="51"/>
      <c r="K22" s="51"/>
      <c r="L22" s="51"/>
      <c r="M22" s="15"/>
      <c r="N22" s="15"/>
      <c r="O22" s="52"/>
      <c r="P22" s="53"/>
    </row>
    <row r="23" spans="1:18" s="54" customFormat="1" ht="42" customHeight="1" x14ac:dyDescent="0.3">
      <c r="A23" s="153" t="s">
        <v>44</v>
      </c>
      <c r="B23" s="154" t="s">
        <v>21</v>
      </c>
      <c r="C23" s="154" t="s">
        <v>36</v>
      </c>
      <c r="D23" s="136" t="s">
        <v>80</v>
      </c>
      <c r="E23" s="154"/>
      <c r="F23" s="155">
        <f>F24</f>
        <v>100000</v>
      </c>
      <c r="G23" s="49"/>
      <c r="H23" s="50"/>
      <c r="I23" s="51"/>
      <c r="J23" s="51"/>
      <c r="K23" s="51"/>
      <c r="L23" s="51"/>
      <c r="M23" s="15"/>
      <c r="N23" s="15"/>
      <c r="O23" s="52"/>
      <c r="P23" s="90"/>
    </row>
    <row r="24" spans="1:18" s="54" customFormat="1" ht="42" customHeight="1" x14ac:dyDescent="0.3">
      <c r="A24" s="134" t="s">
        <v>38</v>
      </c>
      <c r="B24" s="157" t="s">
        <v>21</v>
      </c>
      <c r="C24" s="157" t="s">
        <v>36</v>
      </c>
      <c r="D24" s="157" t="s">
        <v>84</v>
      </c>
      <c r="E24" s="157"/>
      <c r="F24" s="158">
        <v>100000</v>
      </c>
      <c r="G24" s="49"/>
      <c r="H24" s="50"/>
      <c r="I24" s="51"/>
      <c r="J24" s="51"/>
      <c r="K24" s="51"/>
      <c r="L24" s="51"/>
      <c r="M24" s="15"/>
      <c r="N24" s="15"/>
      <c r="O24" s="52"/>
      <c r="P24" s="53"/>
    </row>
    <row r="25" spans="1:18" s="54" customFormat="1" ht="42" customHeight="1" x14ac:dyDescent="0.3">
      <c r="A25" s="134" t="s">
        <v>69</v>
      </c>
      <c r="B25" s="157" t="s">
        <v>21</v>
      </c>
      <c r="C25" s="157" t="s">
        <v>36</v>
      </c>
      <c r="D25" s="157" t="s">
        <v>84</v>
      </c>
      <c r="E25" s="157" t="s">
        <v>68</v>
      </c>
      <c r="F25" s="158">
        <f>F26</f>
        <v>100000</v>
      </c>
      <c r="G25" s="49"/>
      <c r="H25" s="50"/>
      <c r="I25" s="51"/>
      <c r="J25" s="51"/>
      <c r="K25" s="51"/>
      <c r="L25" s="51"/>
      <c r="M25" s="15"/>
      <c r="N25" s="15"/>
      <c r="O25" s="52"/>
      <c r="P25" s="53"/>
    </row>
    <row r="26" spans="1:18" s="54" customFormat="1" ht="53.25" customHeight="1" x14ac:dyDescent="0.3">
      <c r="A26" s="134" t="s">
        <v>60</v>
      </c>
      <c r="B26" s="157" t="s">
        <v>21</v>
      </c>
      <c r="C26" s="157" t="s">
        <v>36</v>
      </c>
      <c r="D26" s="157" t="s">
        <v>84</v>
      </c>
      <c r="E26" s="157" t="s">
        <v>35</v>
      </c>
      <c r="F26" s="158">
        <f>F23</f>
        <v>100000</v>
      </c>
      <c r="G26" s="49"/>
      <c r="H26" s="50"/>
      <c r="I26" s="51"/>
      <c r="J26" s="51"/>
      <c r="K26" s="51"/>
      <c r="L26" s="51"/>
      <c r="M26" s="15"/>
      <c r="N26" s="15"/>
      <c r="O26" s="52"/>
      <c r="P26" s="53"/>
    </row>
    <row r="27" spans="1:18" s="58" customFormat="1" ht="33" customHeight="1" x14ac:dyDescent="0.3">
      <c r="A27" s="159" t="s">
        <v>12</v>
      </c>
      <c r="B27" s="160" t="s">
        <v>21</v>
      </c>
      <c r="C27" s="160" t="s">
        <v>28</v>
      </c>
      <c r="D27" s="136" t="s">
        <v>98</v>
      </c>
      <c r="E27" s="160"/>
      <c r="F27" s="161">
        <f>F28</f>
        <v>2000000</v>
      </c>
      <c r="G27" s="49" t="e">
        <f>G28</f>
        <v>#REF!</v>
      </c>
      <c r="H27" s="50" t="s">
        <v>13</v>
      </c>
      <c r="I27" s="51"/>
      <c r="J27" s="51"/>
      <c r="K27" s="51"/>
      <c r="L27" s="51"/>
      <c r="M27" s="55"/>
      <c r="N27" s="55"/>
      <c r="O27" s="56"/>
      <c r="P27" s="57"/>
    </row>
    <row r="28" spans="1:18" s="54" customFormat="1" ht="30.75" customHeight="1" x14ac:dyDescent="0.3">
      <c r="A28" s="134" t="s">
        <v>38</v>
      </c>
      <c r="B28" s="157" t="s">
        <v>21</v>
      </c>
      <c r="C28" s="157" t="s">
        <v>28</v>
      </c>
      <c r="D28" s="157" t="s">
        <v>92</v>
      </c>
      <c r="E28" s="157"/>
      <c r="F28" s="162">
        <f>F29</f>
        <v>2000000</v>
      </c>
      <c r="G28" s="49" t="e">
        <f>#REF!</f>
        <v>#REF!</v>
      </c>
      <c r="H28" s="50" t="s">
        <v>13</v>
      </c>
      <c r="I28" s="51" t="s">
        <v>14</v>
      </c>
      <c r="J28" s="51"/>
      <c r="K28" s="51"/>
      <c r="L28" s="51"/>
      <c r="M28" s="15"/>
      <c r="N28" s="15"/>
      <c r="O28" s="52"/>
      <c r="P28" s="90"/>
    </row>
    <row r="29" spans="1:18" s="54" customFormat="1" ht="35.25" customHeight="1" x14ac:dyDescent="0.3">
      <c r="A29" s="134" t="s">
        <v>70</v>
      </c>
      <c r="B29" s="157" t="s">
        <v>21</v>
      </c>
      <c r="C29" s="157" t="s">
        <v>28</v>
      </c>
      <c r="D29" s="157" t="s">
        <v>92</v>
      </c>
      <c r="E29" s="157" t="s">
        <v>20</v>
      </c>
      <c r="F29" s="158">
        <f>F30</f>
        <v>2000000</v>
      </c>
      <c r="G29" s="59"/>
      <c r="H29" s="59"/>
      <c r="I29" s="51"/>
      <c r="J29" s="51"/>
      <c r="K29" s="51"/>
      <c r="L29" s="51"/>
      <c r="M29" s="15"/>
      <c r="N29" s="15"/>
      <c r="O29" s="52"/>
      <c r="P29" s="86"/>
    </row>
    <row r="30" spans="1:18" s="54" customFormat="1" ht="45.75" customHeight="1" x14ac:dyDescent="0.3">
      <c r="A30" s="156" t="s">
        <v>41</v>
      </c>
      <c r="B30" s="157" t="s">
        <v>21</v>
      </c>
      <c r="C30" s="157" t="s">
        <v>28</v>
      </c>
      <c r="D30" s="157" t="s">
        <v>92</v>
      </c>
      <c r="E30" s="157" t="s">
        <v>7</v>
      </c>
      <c r="F30" s="158">
        <v>2000000</v>
      </c>
      <c r="G30" s="59"/>
      <c r="H30" s="59"/>
      <c r="I30" s="51"/>
      <c r="J30" s="51"/>
      <c r="K30" s="51"/>
      <c r="L30" s="51"/>
      <c r="M30" s="15"/>
      <c r="N30" s="15"/>
      <c r="O30" s="52"/>
      <c r="P30" s="53"/>
      <c r="R30" s="91"/>
    </row>
    <row r="31" spans="1:18" ht="40.5" customHeight="1" thickBot="1" x14ac:dyDescent="0.35">
      <c r="A31" s="163" t="s">
        <v>38</v>
      </c>
      <c r="B31" s="164" t="s">
        <v>22</v>
      </c>
      <c r="C31" s="164" t="s">
        <v>24</v>
      </c>
      <c r="D31" s="164" t="s">
        <v>80</v>
      </c>
      <c r="E31" s="164"/>
      <c r="F31" s="165">
        <f>F32+F34+F36</f>
        <v>696160</v>
      </c>
      <c r="G31" s="60" t="e">
        <f>G33+#REF!</f>
        <v>#REF!</v>
      </c>
      <c r="H31" s="61" t="e">
        <f>H33+#REF!</f>
        <v>#REF!</v>
      </c>
      <c r="I31" s="61" t="e">
        <f>I33+#REF!</f>
        <v>#REF!</v>
      </c>
      <c r="J31" s="62" t="e">
        <f>J33+#REF!</f>
        <v>#REF!</v>
      </c>
      <c r="K31" s="21"/>
      <c r="L31" s="26"/>
      <c r="M31" s="11"/>
      <c r="N31" s="11"/>
      <c r="O31" s="12"/>
      <c r="P31" s="88"/>
    </row>
    <row r="32" spans="1:18" ht="72" customHeight="1" x14ac:dyDescent="0.3">
      <c r="A32" s="134" t="s">
        <v>74</v>
      </c>
      <c r="B32" s="136" t="s">
        <v>22</v>
      </c>
      <c r="C32" s="136" t="s">
        <v>24</v>
      </c>
      <c r="D32" s="136" t="s">
        <v>93</v>
      </c>
      <c r="E32" s="136" t="s">
        <v>25</v>
      </c>
      <c r="F32" s="143">
        <f>F33</f>
        <v>402568</v>
      </c>
      <c r="G32" s="26"/>
      <c r="H32" s="26"/>
      <c r="I32" s="26"/>
      <c r="J32" s="26"/>
      <c r="K32" s="21"/>
      <c r="L32" s="26"/>
      <c r="M32" s="11"/>
      <c r="N32" s="11"/>
      <c r="O32" s="12"/>
      <c r="P32" s="85"/>
      <c r="R32" s="215"/>
    </row>
    <row r="33" spans="1:18" ht="48.75" customHeight="1" x14ac:dyDescent="0.3">
      <c r="A33" s="139" t="s">
        <v>39</v>
      </c>
      <c r="B33" s="136" t="s">
        <v>22</v>
      </c>
      <c r="C33" s="136" t="s">
        <v>24</v>
      </c>
      <c r="D33" s="136" t="s">
        <v>93</v>
      </c>
      <c r="E33" s="136" t="s">
        <v>15</v>
      </c>
      <c r="F33" s="149">
        <v>402568</v>
      </c>
      <c r="G33" s="63">
        <v>32.799999999999997</v>
      </c>
      <c r="H33" s="64">
        <v>30</v>
      </c>
      <c r="I33" s="64">
        <v>32</v>
      </c>
      <c r="J33" s="65">
        <v>36</v>
      </c>
      <c r="K33" s="21"/>
      <c r="L33" s="26"/>
      <c r="M33" s="11"/>
      <c r="N33" s="11"/>
      <c r="O33" s="12"/>
      <c r="P33" s="96"/>
      <c r="Q33" s="97"/>
      <c r="R33" s="99"/>
    </row>
    <row r="34" spans="1:18" ht="39" customHeight="1" x14ac:dyDescent="0.3">
      <c r="A34" s="134" t="s">
        <v>70</v>
      </c>
      <c r="B34" s="136" t="s">
        <v>22</v>
      </c>
      <c r="C34" s="136" t="s">
        <v>24</v>
      </c>
      <c r="D34" s="136" t="s">
        <v>93</v>
      </c>
      <c r="E34" s="136" t="s">
        <v>20</v>
      </c>
      <c r="F34" s="143">
        <f>F35</f>
        <v>13492</v>
      </c>
      <c r="G34" s="63"/>
      <c r="H34" s="64"/>
      <c r="I34" s="64"/>
      <c r="J34" s="65"/>
      <c r="K34" s="21"/>
      <c r="L34" s="26"/>
      <c r="M34" s="11"/>
      <c r="N34" s="11"/>
      <c r="O34" s="12"/>
      <c r="P34" s="100"/>
      <c r="Q34" s="97"/>
      <c r="R34" s="97"/>
    </row>
    <row r="35" spans="1:18" ht="39" customHeight="1" x14ac:dyDescent="0.3">
      <c r="A35" s="156" t="s">
        <v>41</v>
      </c>
      <c r="B35" s="136" t="s">
        <v>22</v>
      </c>
      <c r="C35" s="136" t="s">
        <v>24</v>
      </c>
      <c r="D35" s="136" t="s">
        <v>93</v>
      </c>
      <c r="E35" s="136" t="s">
        <v>7</v>
      </c>
      <c r="F35" s="149">
        <v>13492</v>
      </c>
      <c r="G35" s="63"/>
      <c r="H35" s="64"/>
      <c r="I35" s="64"/>
      <c r="J35" s="65"/>
      <c r="K35" s="21"/>
      <c r="L35" s="26"/>
      <c r="M35" s="11"/>
      <c r="N35" s="11"/>
      <c r="O35" s="12"/>
      <c r="P35" s="100"/>
      <c r="Q35" s="97"/>
      <c r="R35" s="99"/>
    </row>
    <row r="36" spans="1:18" ht="45" customHeight="1" x14ac:dyDescent="0.3">
      <c r="A36" s="139" t="s">
        <v>131</v>
      </c>
      <c r="B36" s="136" t="s">
        <v>22</v>
      </c>
      <c r="C36" s="136" t="s">
        <v>24</v>
      </c>
      <c r="D36" s="136" t="s">
        <v>118</v>
      </c>
      <c r="E36" s="136" t="s">
        <v>15</v>
      </c>
      <c r="F36" s="149">
        <v>280100</v>
      </c>
      <c r="G36" s="63"/>
      <c r="H36" s="64"/>
      <c r="I36" s="64"/>
      <c r="J36" s="65"/>
      <c r="K36" s="21"/>
      <c r="L36" s="26"/>
      <c r="M36" s="11"/>
      <c r="N36" s="11"/>
      <c r="O36" s="12"/>
      <c r="P36" s="100"/>
      <c r="R36" s="103"/>
    </row>
    <row r="37" spans="1:18" ht="0.75" customHeight="1" x14ac:dyDescent="0.3">
      <c r="A37" s="142" t="s">
        <v>9</v>
      </c>
      <c r="B37" s="136" t="s">
        <v>6</v>
      </c>
      <c r="C37" s="136"/>
      <c r="D37" s="136" t="s">
        <v>10</v>
      </c>
      <c r="E37" s="136" t="s">
        <v>11</v>
      </c>
      <c r="F37" s="149">
        <v>0</v>
      </c>
      <c r="G37" s="26"/>
      <c r="H37" s="26"/>
      <c r="I37" s="26"/>
      <c r="J37" s="26"/>
      <c r="K37" s="21"/>
      <c r="L37" s="26"/>
      <c r="M37" s="11"/>
      <c r="N37" s="11"/>
      <c r="O37" s="12"/>
    </row>
    <row r="38" spans="1:18" ht="50.25" customHeight="1" x14ac:dyDescent="0.3">
      <c r="A38" s="166" t="s">
        <v>45</v>
      </c>
      <c r="B38" s="164" t="s">
        <v>24</v>
      </c>
      <c r="C38" s="164" t="s">
        <v>29</v>
      </c>
      <c r="D38" s="164" t="s">
        <v>80</v>
      </c>
      <c r="E38" s="164"/>
      <c r="F38" s="165">
        <f>F41</f>
        <v>100000</v>
      </c>
      <c r="G38" s="66"/>
      <c r="H38" s="66"/>
      <c r="I38" s="66"/>
      <c r="J38" s="26"/>
      <c r="K38" s="21"/>
      <c r="L38" s="26"/>
      <c r="M38" s="11"/>
      <c r="N38" s="11"/>
      <c r="O38" s="12"/>
      <c r="P38" s="88"/>
    </row>
    <row r="39" spans="1:18" ht="66" customHeight="1" x14ac:dyDescent="0.3">
      <c r="A39" s="134" t="s">
        <v>75</v>
      </c>
      <c r="B39" s="152" t="s">
        <v>24</v>
      </c>
      <c r="C39" s="152" t="s">
        <v>29</v>
      </c>
      <c r="D39" s="167" t="s">
        <v>94</v>
      </c>
      <c r="E39" s="152"/>
      <c r="F39" s="149">
        <f>F40</f>
        <v>100000</v>
      </c>
      <c r="G39" s="66"/>
      <c r="H39" s="66"/>
      <c r="I39" s="66"/>
      <c r="J39" s="26"/>
      <c r="K39" s="21"/>
      <c r="L39" s="26"/>
      <c r="M39" s="11"/>
      <c r="N39" s="11"/>
      <c r="O39" s="12"/>
    </row>
    <row r="40" spans="1:18" ht="41.25" customHeight="1" x14ac:dyDescent="0.3">
      <c r="A40" s="134" t="s">
        <v>70</v>
      </c>
      <c r="B40" s="152" t="s">
        <v>24</v>
      </c>
      <c r="C40" s="152" t="s">
        <v>29</v>
      </c>
      <c r="D40" s="167" t="s">
        <v>94</v>
      </c>
      <c r="E40" s="152" t="s">
        <v>20</v>
      </c>
      <c r="F40" s="149">
        <f>F41</f>
        <v>100000</v>
      </c>
      <c r="G40" s="66"/>
      <c r="H40" s="66"/>
      <c r="I40" s="66"/>
      <c r="J40" s="26"/>
      <c r="K40" s="21"/>
      <c r="L40" s="26"/>
      <c r="M40" s="11"/>
      <c r="N40" s="11"/>
      <c r="O40" s="12"/>
    </row>
    <row r="41" spans="1:18" ht="44.25" customHeight="1" x14ac:dyDescent="0.3">
      <c r="A41" s="144" t="s">
        <v>41</v>
      </c>
      <c r="B41" s="152" t="s">
        <v>24</v>
      </c>
      <c r="C41" s="152" t="s">
        <v>29</v>
      </c>
      <c r="D41" s="167" t="s">
        <v>94</v>
      </c>
      <c r="E41" s="152" t="s">
        <v>7</v>
      </c>
      <c r="F41" s="149">
        <v>100000</v>
      </c>
      <c r="G41" s="66"/>
      <c r="H41" s="66"/>
      <c r="I41" s="66"/>
      <c r="J41" s="26"/>
      <c r="K41" s="21"/>
      <c r="L41" s="26"/>
      <c r="M41" s="11"/>
      <c r="N41" s="11"/>
      <c r="O41" s="12"/>
    </row>
    <row r="42" spans="1:18" ht="69.75" customHeight="1" x14ac:dyDescent="0.3">
      <c r="A42" s="166" t="s">
        <v>108</v>
      </c>
      <c r="B42" s="164" t="s">
        <v>24</v>
      </c>
      <c r="C42" s="164" t="s">
        <v>33</v>
      </c>
      <c r="D42" s="164" t="s">
        <v>109</v>
      </c>
      <c r="E42" s="164"/>
      <c r="F42" s="165">
        <f>F43</f>
        <v>290000</v>
      </c>
      <c r="G42" s="66"/>
      <c r="H42" s="66"/>
      <c r="I42" s="66"/>
      <c r="J42" s="26"/>
      <c r="K42" s="21"/>
      <c r="L42" s="26"/>
      <c r="M42" s="11"/>
      <c r="N42" s="11"/>
      <c r="O42" s="12"/>
    </row>
    <row r="43" spans="1:18" ht="44.25" customHeight="1" x14ac:dyDescent="0.3">
      <c r="A43" s="134" t="s">
        <v>70</v>
      </c>
      <c r="B43" s="152" t="s">
        <v>24</v>
      </c>
      <c r="C43" s="152" t="s">
        <v>33</v>
      </c>
      <c r="D43" s="168" t="s">
        <v>109</v>
      </c>
      <c r="E43" s="152" t="s">
        <v>20</v>
      </c>
      <c r="F43" s="149">
        <f>F44</f>
        <v>290000</v>
      </c>
      <c r="G43" s="66"/>
      <c r="H43" s="66"/>
      <c r="I43" s="66"/>
      <c r="J43" s="26"/>
      <c r="K43" s="21"/>
      <c r="L43" s="26"/>
      <c r="M43" s="11"/>
      <c r="N43" s="11"/>
      <c r="O43" s="12"/>
    </row>
    <row r="44" spans="1:18" ht="44.25" customHeight="1" x14ac:dyDescent="0.3">
      <c r="A44" s="144" t="s">
        <v>41</v>
      </c>
      <c r="B44" s="152" t="s">
        <v>24</v>
      </c>
      <c r="C44" s="152" t="s">
        <v>33</v>
      </c>
      <c r="D44" s="168" t="s">
        <v>109</v>
      </c>
      <c r="E44" s="152" t="s">
        <v>7</v>
      </c>
      <c r="F44" s="149">
        <v>290000</v>
      </c>
      <c r="G44" s="66"/>
      <c r="H44" s="66"/>
      <c r="I44" s="66"/>
      <c r="J44" s="26"/>
      <c r="K44" s="21"/>
      <c r="L44" s="26"/>
      <c r="M44" s="11"/>
      <c r="N44" s="11"/>
      <c r="O44" s="12"/>
      <c r="P44" s="211" t="s">
        <v>166</v>
      </c>
      <c r="Q44" s="212"/>
      <c r="R44" s="213">
        <v>100000</v>
      </c>
    </row>
    <row r="45" spans="1:18" ht="44.25" customHeight="1" x14ac:dyDescent="0.3">
      <c r="A45" s="166" t="s">
        <v>78</v>
      </c>
      <c r="B45" s="169" t="s">
        <v>26</v>
      </c>
      <c r="C45" s="169" t="s">
        <v>23</v>
      </c>
      <c r="D45" s="164"/>
      <c r="E45" s="169"/>
      <c r="F45" s="165">
        <f>F46+F60</f>
        <v>46152893</v>
      </c>
      <c r="G45" s="66"/>
      <c r="H45" s="66"/>
      <c r="I45" s="66"/>
      <c r="J45" s="26"/>
      <c r="K45" s="21"/>
      <c r="L45" s="26"/>
      <c r="M45" s="11"/>
      <c r="N45" s="11"/>
      <c r="O45" s="12"/>
      <c r="P45" s="87"/>
      <c r="R45" s="215"/>
    </row>
    <row r="46" spans="1:18" ht="44.25" customHeight="1" x14ac:dyDescent="0.3">
      <c r="A46" s="205" t="s">
        <v>55</v>
      </c>
      <c r="B46" s="206" t="s">
        <v>26</v>
      </c>
      <c r="C46" s="206" t="s">
        <v>29</v>
      </c>
      <c r="D46" s="206" t="s">
        <v>98</v>
      </c>
      <c r="E46" s="170"/>
      <c r="F46" s="171">
        <f>F47+F50+F53</f>
        <v>45652893</v>
      </c>
      <c r="G46" s="66"/>
      <c r="H46" s="66"/>
      <c r="I46" s="66"/>
      <c r="J46" s="26"/>
      <c r="K46" s="21"/>
      <c r="L46" s="26"/>
      <c r="M46" s="11"/>
      <c r="N46" s="11"/>
      <c r="O46" s="12"/>
      <c r="P46" s="87"/>
    </row>
    <row r="47" spans="1:18" ht="59.25" customHeight="1" x14ac:dyDescent="0.3">
      <c r="A47" s="204" t="s">
        <v>54</v>
      </c>
      <c r="B47" s="182" t="s">
        <v>26</v>
      </c>
      <c r="C47" s="182" t="s">
        <v>29</v>
      </c>
      <c r="D47" s="182" t="s">
        <v>148</v>
      </c>
      <c r="E47" s="136"/>
      <c r="F47" s="143">
        <f>F48</f>
        <v>1486840</v>
      </c>
      <c r="G47" s="66"/>
      <c r="H47" s="66"/>
      <c r="I47" s="66"/>
      <c r="J47" s="26"/>
      <c r="K47" s="21"/>
      <c r="L47" s="26"/>
      <c r="M47" s="11"/>
      <c r="N47" s="11"/>
      <c r="O47" s="12"/>
      <c r="P47" s="85"/>
    </row>
    <row r="48" spans="1:18" ht="33.75" customHeight="1" x14ac:dyDescent="0.3">
      <c r="A48" s="134" t="s">
        <v>70</v>
      </c>
      <c r="B48" s="136" t="s">
        <v>26</v>
      </c>
      <c r="C48" s="136" t="s">
        <v>29</v>
      </c>
      <c r="D48" s="136" t="s">
        <v>148</v>
      </c>
      <c r="E48" s="136" t="s">
        <v>20</v>
      </c>
      <c r="F48" s="149">
        <f>F49</f>
        <v>1486840</v>
      </c>
      <c r="G48" s="66"/>
      <c r="H48" s="66"/>
      <c r="I48" s="66"/>
      <c r="J48" s="26"/>
      <c r="K48" s="21"/>
      <c r="L48" s="26"/>
      <c r="M48" s="11"/>
      <c r="N48" s="11"/>
      <c r="O48" s="12"/>
      <c r="P48" s="96"/>
      <c r="R48" s="97"/>
    </row>
    <row r="49" spans="1:18" ht="42" customHeight="1" x14ac:dyDescent="0.3">
      <c r="A49" s="144" t="s">
        <v>41</v>
      </c>
      <c r="B49" s="136" t="s">
        <v>26</v>
      </c>
      <c r="C49" s="136" t="s">
        <v>29</v>
      </c>
      <c r="D49" s="136" t="s">
        <v>148</v>
      </c>
      <c r="E49" s="136" t="s">
        <v>7</v>
      </c>
      <c r="F49" s="149">
        <v>1486840</v>
      </c>
      <c r="G49" s="66"/>
      <c r="H49" s="66"/>
      <c r="I49" s="66"/>
      <c r="J49" s="26"/>
      <c r="K49" s="21"/>
      <c r="L49" s="26"/>
      <c r="M49" s="11"/>
      <c r="N49" s="11"/>
      <c r="O49" s="12"/>
      <c r="P49" s="96"/>
      <c r="Q49" s="97"/>
      <c r="R49" s="99"/>
    </row>
    <row r="50" spans="1:18" ht="42" customHeight="1" x14ac:dyDescent="0.3">
      <c r="A50" s="181" t="s">
        <v>147</v>
      </c>
      <c r="B50" s="182" t="s">
        <v>26</v>
      </c>
      <c r="C50" s="182" t="s">
        <v>29</v>
      </c>
      <c r="D50" s="182" t="s">
        <v>102</v>
      </c>
      <c r="E50" s="182"/>
      <c r="F50" s="143">
        <f>F51</f>
        <v>1745000</v>
      </c>
      <c r="G50" s="66"/>
      <c r="H50" s="66"/>
      <c r="I50" s="66"/>
      <c r="J50" s="26"/>
      <c r="K50" s="21"/>
      <c r="L50" s="26"/>
      <c r="M50" s="11"/>
      <c r="N50" s="11"/>
      <c r="O50" s="12"/>
      <c r="P50" s="96"/>
      <c r="R50" s="99"/>
    </row>
    <row r="51" spans="1:18" ht="42" customHeight="1" x14ac:dyDescent="0.3">
      <c r="A51" s="134" t="s">
        <v>70</v>
      </c>
      <c r="B51" s="136" t="s">
        <v>26</v>
      </c>
      <c r="C51" s="136" t="s">
        <v>29</v>
      </c>
      <c r="D51" s="136" t="s">
        <v>102</v>
      </c>
      <c r="E51" s="136" t="s">
        <v>20</v>
      </c>
      <c r="F51" s="149">
        <f>F52</f>
        <v>1745000</v>
      </c>
      <c r="G51" s="66"/>
      <c r="H51" s="66"/>
      <c r="I51" s="66"/>
      <c r="J51" s="26"/>
      <c r="K51" s="21"/>
      <c r="L51" s="26"/>
      <c r="M51" s="11"/>
      <c r="N51" s="11"/>
      <c r="O51" s="12"/>
      <c r="P51" s="96"/>
      <c r="Q51" s="97"/>
      <c r="R51" s="99"/>
    </row>
    <row r="52" spans="1:18" ht="42" customHeight="1" x14ac:dyDescent="0.3">
      <c r="A52" s="144" t="s">
        <v>41</v>
      </c>
      <c r="B52" s="136" t="s">
        <v>26</v>
      </c>
      <c r="C52" s="136" t="s">
        <v>29</v>
      </c>
      <c r="D52" s="136" t="s">
        <v>102</v>
      </c>
      <c r="E52" s="136" t="s">
        <v>7</v>
      </c>
      <c r="F52" s="149">
        <v>1745000</v>
      </c>
      <c r="G52" s="66"/>
      <c r="H52" s="66"/>
      <c r="I52" s="66"/>
      <c r="J52" s="26"/>
      <c r="K52" s="21"/>
      <c r="L52" s="26"/>
      <c r="M52" s="11"/>
      <c r="N52" s="11"/>
      <c r="O52" s="12"/>
      <c r="P52" s="96" t="s">
        <v>160</v>
      </c>
      <c r="Q52" s="97"/>
      <c r="R52" s="98">
        <v>702369</v>
      </c>
    </row>
    <row r="53" spans="1:18" ht="82.5" customHeight="1" x14ac:dyDescent="0.3">
      <c r="A53" s="207" t="s">
        <v>116</v>
      </c>
      <c r="B53" s="208" t="s">
        <v>26</v>
      </c>
      <c r="C53" s="208" t="s">
        <v>29</v>
      </c>
      <c r="D53" s="208" t="s">
        <v>110</v>
      </c>
      <c r="E53" s="136"/>
      <c r="F53" s="143">
        <f>F54+F57</f>
        <v>42421053</v>
      </c>
      <c r="G53" s="66"/>
      <c r="H53" s="66"/>
      <c r="I53" s="66"/>
      <c r="J53" s="26"/>
      <c r="K53" s="21"/>
      <c r="L53" s="26"/>
      <c r="M53" s="11"/>
      <c r="N53" s="11"/>
      <c r="O53" s="12"/>
      <c r="P53" s="85"/>
      <c r="R53" s="215"/>
    </row>
    <row r="54" spans="1:18" ht="90.75" customHeight="1" x14ac:dyDescent="0.3">
      <c r="A54" s="173" t="s">
        <v>111</v>
      </c>
      <c r="B54" s="174" t="s">
        <v>26</v>
      </c>
      <c r="C54" s="174" t="s">
        <v>29</v>
      </c>
      <c r="D54" s="174" t="s">
        <v>112</v>
      </c>
      <c r="E54" s="174"/>
      <c r="F54" s="149">
        <f>F55</f>
        <v>40300000</v>
      </c>
      <c r="G54" s="66"/>
      <c r="H54" s="66"/>
      <c r="I54" s="66"/>
      <c r="J54" s="26"/>
      <c r="K54" s="21"/>
      <c r="L54" s="26"/>
      <c r="M54" s="11"/>
      <c r="N54" s="11"/>
      <c r="O54" s="12"/>
      <c r="P54" s="85"/>
      <c r="R54" s="215"/>
    </row>
    <row r="55" spans="1:18" ht="42" customHeight="1" x14ac:dyDescent="0.3">
      <c r="A55" s="134" t="s">
        <v>70</v>
      </c>
      <c r="B55" s="136" t="s">
        <v>26</v>
      </c>
      <c r="C55" s="136" t="s">
        <v>29</v>
      </c>
      <c r="D55" s="175" t="s">
        <v>112</v>
      </c>
      <c r="E55" s="136" t="s">
        <v>7</v>
      </c>
      <c r="F55" s="149">
        <f>F56</f>
        <v>40300000</v>
      </c>
      <c r="G55" s="66"/>
      <c r="H55" s="66"/>
      <c r="I55" s="66"/>
      <c r="J55" s="26"/>
      <c r="K55" s="21"/>
      <c r="L55" s="26"/>
      <c r="M55" s="11"/>
      <c r="N55" s="11"/>
      <c r="O55" s="12"/>
      <c r="P55" s="85"/>
    </row>
    <row r="56" spans="1:18" ht="42" customHeight="1" x14ac:dyDescent="0.3">
      <c r="A56" s="144" t="s">
        <v>41</v>
      </c>
      <c r="B56" s="136" t="s">
        <v>26</v>
      </c>
      <c r="C56" s="136" t="s">
        <v>29</v>
      </c>
      <c r="D56" s="175" t="s">
        <v>112</v>
      </c>
      <c r="E56" s="136" t="s">
        <v>113</v>
      </c>
      <c r="F56" s="149">
        <v>40300000</v>
      </c>
      <c r="G56" s="66"/>
      <c r="H56" s="66"/>
      <c r="I56" s="66"/>
      <c r="J56" s="26"/>
      <c r="K56" s="21"/>
      <c r="L56" s="26"/>
      <c r="M56" s="11"/>
      <c r="N56" s="11"/>
      <c r="O56" s="12"/>
      <c r="P56" s="85"/>
      <c r="R56" s="215"/>
    </row>
    <row r="57" spans="1:18" ht="80.25" customHeight="1" x14ac:dyDescent="0.3">
      <c r="A57" s="173" t="s">
        <v>114</v>
      </c>
      <c r="B57" s="174" t="s">
        <v>26</v>
      </c>
      <c r="C57" s="174" t="s">
        <v>29</v>
      </c>
      <c r="D57" s="175" t="s">
        <v>115</v>
      </c>
      <c r="E57" s="174"/>
      <c r="F57" s="149">
        <f>F58</f>
        <v>2121053</v>
      </c>
      <c r="G57" s="66"/>
      <c r="H57" s="66"/>
      <c r="I57" s="66"/>
      <c r="J57" s="26"/>
      <c r="K57" s="21"/>
      <c r="L57" s="26"/>
      <c r="M57" s="11"/>
      <c r="N57" s="11"/>
      <c r="O57" s="12"/>
      <c r="P57" s="85"/>
    </row>
    <row r="58" spans="1:18" ht="42" customHeight="1" x14ac:dyDescent="0.3">
      <c r="A58" s="134" t="s">
        <v>70</v>
      </c>
      <c r="B58" s="136" t="s">
        <v>26</v>
      </c>
      <c r="C58" s="136" t="s">
        <v>29</v>
      </c>
      <c r="D58" s="175" t="s">
        <v>115</v>
      </c>
      <c r="E58" s="136" t="s">
        <v>7</v>
      </c>
      <c r="F58" s="149">
        <f>F59</f>
        <v>2121053</v>
      </c>
      <c r="G58" s="66"/>
      <c r="H58" s="66"/>
      <c r="I58" s="66"/>
      <c r="J58" s="26"/>
      <c r="K58" s="21"/>
      <c r="L58" s="26"/>
      <c r="M58" s="11"/>
      <c r="N58" s="11"/>
      <c r="O58" s="12"/>
      <c r="P58" s="85"/>
    </row>
    <row r="59" spans="1:18" ht="42" customHeight="1" x14ac:dyDescent="0.3">
      <c r="A59" s="144" t="s">
        <v>41</v>
      </c>
      <c r="B59" s="136" t="s">
        <v>26</v>
      </c>
      <c r="C59" s="136" t="s">
        <v>29</v>
      </c>
      <c r="D59" s="175" t="s">
        <v>115</v>
      </c>
      <c r="E59" s="136" t="s">
        <v>113</v>
      </c>
      <c r="F59" s="149">
        <v>2121053</v>
      </c>
      <c r="G59" s="66"/>
      <c r="H59" s="66"/>
      <c r="I59" s="66"/>
      <c r="J59" s="26"/>
      <c r="K59" s="21"/>
      <c r="L59" s="26"/>
      <c r="M59" s="11"/>
      <c r="N59" s="11"/>
      <c r="O59" s="12"/>
      <c r="P59" s="85"/>
    </row>
    <row r="60" spans="1:18" ht="31.5" customHeight="1" x14ac:dyDescent="0.3">
      <c r="A60" s="126" t="s">
        <v>19</v>
      </c>
      <c r="B60" s="176" t="s">
        <v>26</v>
      </c>
      <c r="C60" s="176" t="s">
        <v>30</v>
      </c>
      <c r="D60" s="176" t="s">
        <v>95</v>
      </c>
      <c r="E60" s="176"/>
      <c r="F60" s="177">
        <f>F61+F64</f>
        <v>500000</v>
      </c>
      <c r="G60" s="66"/>
      <c r="H60" s="66"/>
      <c r="I60" s="66"/>
      <c r="J60" s="26"/>
      <c r="K60" s="21"/>
      <c r="L60" s="26"/>
      <c r="M60" s="11"/>
      <c r="N60" s="11"/>
      <c r="O60" s="12"/>
    </row>
    <row r="61" spans="1:18" ht="35.25" customHeight="1" x14ac:dyDescent="0.3">
      <c r="A61" s="144" t="s">
        <v>76</v>
      </c>
      <c r="B61" s="136" t="s">
        <v>26</v>
      </c>
      <c r="C61" s="136" t="s">
        <v>30</v>
      </c>
      <c r="D61" s="175" t="s">
        <v>95</v>
      </c>
      <c r="E61" s="136"/>
      <c r="F61" s="149">
        <f>F63</f>
        <v>400000</v>
      </c>
      <c r="G61" s="66"/>
      <c r="H61" s="66"/>
      <c r="I61" s="66"/>
      <c r="J61" s="26"/>
      <c r="K61" s="21"/>
      <c r="L61" s="26"/>
      <c r="M61" s="11"/>
      <c r="N61" s="11"/>
      <c r="O61" s="12"/>
    </row>
    <row r="62" spans="1:18" ht="30.75" customHeight="1" x14ac:dyDescent="0.3">
      <c r="A62" s="144" t="s">
        <v>70</v>
      </c>
      <c r="B62" s="136" t="s">
        <v>26</v>
      </c>
      <c r="C62" s="136" t="s">
        <v>30</v>
      </c>
      <c r="D62" s="175" t="s">
        <v>95</v>
      </c>
      <c r="E62" s="136" t="s">
        <v>20</v>
      </c>
      <c r="F62" s="149">
        <f>F63</f>
        <v>400000</v>
      </c>
      <c r="G62" s="66"/>
      <c r="H62" s="66"/>
      <c r="I62" s="66"/>
      <c r="J62" s="26"/>
      <c r="K62" s="21"/>
      <c r="L62" s="26"/>
      <c r="M62" s="11"/>
      <c r="N62" s="11"/>
      <c r="O62" s="12"/>
    </row>
    <row r="63" spans="1:18" ht="38.25" customHeight="1" x14ac:dyDescent="0.3">
      <c r="A63" s="144" t="s">
        <v>41</v>
      </c>
      <c r="B63" s="136" t="s">
        <v>26</v>
      </c>
      <c r="C63" s="136" t="s">
        <v>30</v>
      </c>
      <c r="D63" s="175" t="s">
        <v>95</v>
      </c>
      <c r="E63" s="136" t="s">
        <v>7</v>
      </c>
      <c r="F63" s="149">
        <v>400000</v>
      </c>
      <c r="G63" s="66"/>
      <c r="H63" s="66"/>
      <c r="I63" s="66"/>
      <c r="J63" s="26"/>
      <c r="K63" s="21"/>
      <c r="L63" s="26"/>
      <c r="M63" s="11"/>
      <c r="N63" s="11"/>
      <c r="O63" s="12"/>
      <c r="P63" s="88"/>
      <c r="R63" s="84"/>
    </row>
    <row r="64" spans="1:18" ht="38.25" customHeight="1" x14ac:dyDescent="0.3">
      <c r="A64" s="144" t="s">
        <v>76</v>
      </c>
      <c r="B64" s="136" t="s">
        <v>26</v>
      </c>
      <c r="C64" s="136" t="s">
        <v>30</v>
      </c>
      <c r="D64" s="175" t="s">
        <v>117</v>
      </c>
      <c r="E64" s="136"/>
      <c r="F64" s="149">
        <f>F65</f>
        <v>100000</v>
      </c>
      <c r="G64" s="66"/>
      <c r="H64" s="66"/>
      <c r="I64" s="66"/>
      <c r="J64" s="26"/>
      <c r="K64" s="21"/>
      <c r="L64" s="26"/>
      <c r="M64" s="11"/>
      <c r="N64" s="11"/>
      <c r="O64" s="12"/>
    </row>
    <row r="65" spans="1:18" ht="38.25" customHeight="1" x14ac:dyDescent="0.3">
      <c r="A65" s="144" t="s">
        <v>70</v>
      </c>
      <c r="B65" s="136" t="s">
        <v>26</v>
      </c>
      <c r="C65" s="136" t="s">
        <v>30</v>
      </c>
      <c r="D65" s="175" t="s">
        <v>117</v>
      </c>
      <c r="E65" s="136" t="s">
        <v>20</v>
      </c>
      <c r="F65" s="149">
        <f>F66</f>
        <v>100000</v>
      </c>
      <c r="G65" s="66"/>
      <c r="H65" s="66"/>
      <c r="I65" s="66"/>
      <c r="J65" s="26"/>
      <c r="K65" s="21"/>
      <c r="L65" s="26"/>
      <c r="M65" s="11"/>
      <c r="N65" s="11"/>
      <c r="O65" s="12"/>
    </row>
    <row r="66" spans="1:18" ht="38.25" customHeight="1" x14ac:dyDescent="0.3">
      <c r="A66" s="144" t="s">
        <v>41</v>
      </c>
      <c r="B66" s="136" t="s">
        <v>26</v>
      </c>
      <c r="C66" s="136" t="s">
        <v>30</v>
      </c>
      <c r="D66" s="175" t="s">
        <v>117</v>
      </c>
      <c r="E66" s="136" t="s">
        <v>7</v>
      </c>
      <c r="F66" s="149">
        <v>100000</v>
      </c>
      <c r="G66" s="66"/>
      <c r="H66" s="66"/>
      <c r="I66" s="66"/>
      <c r="J66" s="26"/>
      <c r="K66" s="21"/>
      <c r="L66" s="26"/>
      <c r="M66" s="11"/>
      <c r="N66" s="11"/>
      <c r="O66" s="12"/>
      <c r="P66" s="88"/>
      <c r="R66" s="84"/>
    </row>
    <row r="67" spans="1:18" ht="38.25" customHeight="1" x14ac:dyDescent="0.3">
      <c r="A67" s="178" t="s">
        <v>79</v>
      </c>
      <c r="B67" s="164" t="s">
        <v>31</v>
      </c>
      <c r="C67" s="164" t="s">
        <v>23</v>
      </c>
      <c r="D67" s="124"/>
      <c r="E67" s="164"/>
      <c r="F67" s="179">
        <f>F68+F71+F89</f>
        <v>40528704.780000001</v>
      </c>
      <c r="G67" s="66"/>
      <c r="H67" s="66"/>
      <c r="I67" s="66"/>
      <c r="J67" s="26"/>
      <c r="K67" s="21"/>
      <c r="L67" s="26"/>
      <c r="M67" s="11"/>
      <c r="N67" s="11"/>
      <c r="O67" s="12"/>
      <c r="P67" s="85"/>
      <c r="R67" s="84"/>
    </row>
    <row r="68" spans="1:18" ht="42.75" customHeight="1" x14ac:dyDescent="0.3">
      <c r="A68" s="126" t="s">
        <v>50</v>
      </c>
      <c r="B68" s="176" t="s">
        <v>31</v>
      </c>
      <c r="C68" s="176" t="s">
        <v>21</v>
      </c>
      <c r="D68" s="175" t="s">
        <v>96</v>
      </c>
      <c r="E68" s="176"/>
      <c r="F68" s="177">
        <f>F70</f>
        <v>200000</v>
      </c>
      <c r="G68" s="66"/>
      <c r="H68" s="66"/>
      <c r="I68" s="66"/>
      <c r="J68" s="26"/>
      <c r="K68" s="21"/>
      <c r="L68" s="26"/>
      <c r="M68" s="11"/>
      <c r="N68" s="11"/>
      <c r="O68" s="12"/>
    </row>
    <row r="69" spans="1:18" ht="54.75" customHeight="1" x14ac:dyDescent="0.3">
      <c r="A69" s="134" t="s">
        <v>70</v>
      </c>
      <c r="B69" s="136" t="s">
        <v>31</v>
      </c>
      <c r="C69" s="136" t="s">
        <v>21</v>
      </c>
      <c r="D69" s="175" t="s">
        <v>96</v>
      </c>
      <c r="E69" s="136" t="s">
        <v>20</v>
      </c>
      <c r="F69" s="149">
        <f>F70</f>
        <v>200000</v>
      </c>
      <c r="G69" s="66"/>
      <c r="H69" s="66"/>
      <c r="I69" s="66"/>
      <c r="J69" s="26"/>
      <c r="K69" s="21"/>
      <c r="L69" s="26"/>
      <c r="M69" s="11"/>
      <c r="N69" s="11"/>
      <c r="O69" s="12"/>
      <c r="P69" s="88"/>
    </row>
    <row r="70" spans="1:18" ht="81" customHeight="1" x14ac:dyDescent="0.3">
      <c r="A70" s="144" t="s">
        <v>41</v>
      </c>
      <c r="B70" s="136" t="s">
        <v>31</v>
      </c>
      <c r="C70" s="136" t="s">
        <v>21</v>
      </c>
      <c r="D70" s="175" t="s">
        <v>96</v>
      </c>
      <c r="E70" s="136" t="s">
        <v>7</v>
      </c>
      <c r="F70" s="149">
        <v>200000</v>
      </c>
      <c r="G70" s="66"/>
      <c r="H70" s="66"/>
      <c r="I70" s="66"/>
      <c r="J70" s="26"/>
      <c r="K70" s="21"/>
      <c r="L70" s="26"/>
      <c r="M70" s="11"/>
      <c r="N70" s="11"/>
      <c r="O70" s="12"/>
      <c r="P70" s="100"/>
      <c r="Q70" s="97"/>
      <c r="R70" s="99"/>
    </row>
    <row r="71" spans="1:18" ht="42" customHeight="1" x14ac:dyDescent="0.3">
      <c r="A71" s="126" t="s">
        <v>100</v>
      </c>
      <c r="B71" s="176" t="s">
        <v>31</v>
      </c>
      <c r="C71" s="176" t="s">
        <v>22</v>
      </c>
      <c r="D71" s="176" t="s">
        <v>98</v>
      </c>
      <c r="E71" s="176"/>
      <c r="F71" s="177">
        <f>F72+F75+F82+F86</f>
        <v>22522291.93</v>
      </c>
      <c r="G71" s="26"/>
      <c r="H71" s="26"/>
      <c r="I71" s="26"/>
      <c r="J71" s="26"/>
      <c r="K71" s="21"/>
      <c r="L71" s="26"/>
      <c r="M71" s="11"/>
      <c r="N71" s="11"/>
      <c r="O71" s="12"/>
      <c r="P71" s="85"/>
      <c r="R71" s="215"/>
    </row>
    <row r="72" spans="1:18" ht="42" customHeight="1" x14ac:dyDescent="0.3">
      <c r="A72" s="180" t="s">
        <v>70</v>
      </c>
      <c r="B72" s="136" t="s">
        <v>31</v>
      </c>
      <c r="C72" s="136" t="s">
        <v>22</v>
      </c>
      <c r="D72" s="175" t="s">
        <v>99</v>
      </c>
      <c r="E72" s="136"/>
      <c r="F72" s="143">
        <f>F73</f>
        <v>2000000</v>
      </c>
      <c r="G72" s="26"/>
      <c r="H72" s="26"/>
      <c r="I72" s="26"/>
      <c r="J72" s="26"/>
      <c r="K72" s="21"/>
      <c r="L72" s="26"/>
      <c r="M72" s="11"/>
      <c r="N72" s="11"/>
      <c r="O72" s="12"/>
      <c r="P72" s="85"/>
      <c r="R72" s="1"/>
    </row>
    <row r="73" spans="1:18" ht="42" customHeight="1" x14ac:dyDescent="0.3">
      <c r="A73" s="146" t="s">
        <v>42</v>
      </c>
      <c r="B73" s="136" t="s">
        <v>31</v>
      </c>
      <c r="C73" s="136" t="s">
        <v>22</v>
      </c>
      <c r="D73" s="175" t="s">
        <v>99</v>
      </c>
      <c r="E73" s="136" t="s">
        <v>68</v>
      </c>
      <c r="F73" s="149">
        <f>F74</f>
        <v>2000000</v>
      </c>
      <c r="G73" s="26"/>
      <c r="H73" s="26"/>
      <c r="I73" s="26"/>
      <c r="J73" s="26"/>
      <c r="K73" s="21"/>
      <c r="L73" s="26"/>
      <c r="M73" s="11"/>
      <c r="N73" s="11"/>
      <c r="O73" s="12"/>
    </row>
    <row r="74" spans="1:18" ht="61.2" customHeight="1" x14ac:dyDescent="0.3">
      <c r="A74" s="144" t="s">
        <v>158</v>
      </c>
      <c r="B74" s="136" t="s">
        <v>31</v>
      </c>
      <c r="C74" s="136" t="s">
        <v>22</v>
      </c>
      <c r="D74" s="175" t="s">
        <v>99</v>
      </c>
      <c r="E74" s="136" t="s">
        <v>149</v>
      </c>
      <c r="F74" s="149">
        <v>2000000</v>
      </c>
      <c r="G74" s="26"/>
      <c r="H74" s="26"/>
      <c r="I74" s="26"/>
      <c r="J74" s="26"/>
      <c r="K74" s="21"/>
      <c r="L74" s="26"/>
      <c r="M74" s="11"/>
      <c r="N74" s="11"/>
      <c r="O74" s="12"/>
      <c r="P74" s="87"/>
      <c r="R74" s="84"/>
    </row>
    <row r="75" spans="1:18" ht="82.5" customHeight="1" x14ac:dyDescent="0.3">
      <c r="A75" s="144" t="s">
        <v>103</v>
      </c>
      <c r="B75" s="136" t="s">
        <v>31</v>
      </c>
      <c r="C75" s="136" t="s">
        <v>22</v>
      </c>
      <c r="D75" s="175" t="s">
        <v>104</v>
      </c>
      <c r="E75" s="136"/>
      <c r="F75" s="143">
        <f>F76+F80</f>
        <v>17684265</v>
      </c>
      <c r="G75" s="26"/>
      <c r="H75" s="26"/>
      <c r="I75" s="26"/>
      <c r="J75" s="26"/>
      <c r="K75" s="21"/>
      <c r="L75" s="26"/>
      <c r="M75" s="11"/>
      <c r="N75" s="11"/>
      <c r="O75" s="12"/>
      <c r="P75" s="87"/>
      <c r="R75" s="84"/>
    </row>
    <row r="76" spans="1:18" ht="82.5" customHeight="1" x14ac:dyDescent="0.3">
      <c r="A76" s="144" t="s">
        <v>105</v>
      </c>
      <c r="B76" s="136" t="s">
        <v>31</v>
      </c>
      <c r="C76" s="136" t="s">
        <v>22</v>
      </c>
      <c r="D76" s="175" t="s">
        <v>106</v>
      </c>
      <c r="E76" s="136"/>
      <c r="F76" s="149">
        <f>F77</f>
        <v>16800000</v>
      </c>
      <c r="G76" s="26"/>
      <c r="H76" s="26"/>
      <c r="I76" s="26"/>
      <c r="J76" s="26"/>
      <c r="K76" s="21"/>
      <c r="L76" s="26"/>
      <c r="M76" s="11"/>
      <c r="N76" s="11"/>
      <c r="O76" s="12"/>
      <c r="P76" s="87"/>
      <c r="R76" s="84"/>
    </row>
    <row r="77" spans="1:18" ht="82.5" customHeight="1" x14ac:dyDescent="0.3">
      <c r="A77" s="134" t="s">
        <v>70</v>
      </c>
      <c r="B77" s="136" t="s">
        <v>31</v>
      </c>
      <c r="C77" s="136" t="s">
        <v>22</v>
      </c>
      <c r="D77" s="175" t="s">
        <v>106</v>
      </c>
      <c r="E77" s="136" t="s">
        <v>20</v>
      </c>
      <c r="F77" s="149">
        <f>F78</f>
        <v>16800000</v>
      </c>
      <c r="G77" s="26"/>
      <c r="H77" s="26"/>
      <c r="I77" s="26"/>
      <c r="J77" s="26"/>
      <c r="K77" s="21"/>
      <c r="L77" s="26"/>
      <c r="M77" s="11"/>
      <c r="N77" s="11"/>
      <c r="O77" s="12"/>
      <c r="P77" s="87"/>
      <c r="R77" s="84"/>
    </row>
    <row r="78" spans="1:18" ht="82.5" customHeight="1" x14ac:dyDescent="0.3">
      <c r="A78" s="144" t="s">
        <v>41</v>
      </c>
      <c r="B78" s="136" t="s">
        <v>31</v>
      </c>
      <c r="C78" s="136" t="s">
        <v>22</v>
      </c>
      <c r="D78" s="175" t="s">
        <v>106</v>
      </c>
      <c r="E78" s="136" t="s">
        <v>7</v>
      </c>
      <c r="F78" s="149">
        <v>16800000</v>
      </c>
      <c r="G78" s="26"/>
      <c r="H78" s="26"/>
      <c r="I78" s="26"/>
      <c r="J78" s="26"/>
      <c r="K78" s="21"/>
      <c r="L78" s="26"/>
      <c r="M78" s="11"/>
      <c r="N78" s="11"/>
      <c r="O78" s="12"/>
      <c r="P78" s="214" t="s">
        <v>167</v>
      </c>
      <c r="Q78" s="212"/>
      <c r="R78" s="215">
        <v>5600000</v>
      </c>
    </row>
    <row r="79" spans="1:18" ht="82.5" customHeight="1" x14ac:dyDescent="0.3">
      <c r="A79" s="144" t="s">
        <v>107</v>
      </c>
      <c r="B79" s="136" t="s">
        <v>31</v>
      </c>
      <c r="C79" s="136" t="s">
        <v>22</v>
      </c>
      <c r="D79" s="175" t="s">
        <v>151</v>
      </c>
      <c r="E79" s="136"/>
      <c r="F79" s="149">
        <f>F80</f>
        <v>884265</v>
      </c>
      <c r="G79" s="26"/>
      <c r="H79" s="26"/>
      <c r="I79" s="26"/>
      <c r="J79" s="26"/>
      <c r="K79" s="21"/>
      <c r="L79" s="26"/>
      <c r="M79" s="11"/>
      <c r="N79" s="11"/>
      <c r="O79" s="12"/>
      <c r="P79" s="214" t="s">
        <v>160</v>
      </c>
      <c r="R79" s="215">
        <v>294737</v>
      </c>
    </row>
    <row r="80" spans="1:18" ht="82.5" customHeight="1" x14ac:dyDescent="0.3">
      <c r="A80" s="134" t="s">
        <v>70</v>
      </c>
      <c r="B80" s="136" t="s">
        <v>31</v>
      </c>
      <c r="C80" s="136" t="s">
        <v>22</v>
      </c>
      <c r="D80" s="175" t="s">
        <v>151</v>
      </c>
      <c r="E80" s="136" t="s">
        <v>20</v>
      </c>
      <c r="F80" s="149">
        <f>F81</f>
        <v>884265</v>
      </c>
      <c r="G80" s="26"/>
      <c r="H80" s="26"/>
      <c r="I80" s="26"/>
      <c r="J80" s="26"/>
      <c r="K80" s="21"/>
      <c r="L80" s="26"/>
      <c r="M80" s="11"/>
      <c r="N80" s="11"/>
      <c r="O80" s="12"/>
      <c r="P80" s="87"/>
      <c r="R80" s="215"/>
    </row>
    <row r="81" spans="1:18" ht="82.5" customHeight="1" x14ac:dyDescent="0.3">
      <c r="A81" s="144" t="s">
        <v>41</v>
      </c>
      <c r="B81" s="136" t="s">
        <v>31</v>
      </c>
      <c r="C81" s="136" t="s">
        <v>22</v>
      </c>
      <c r="D81" s="175" t="s">
        <v>151</v>
      </c>
      <c r="E81" s="136" t="s">
        <v>7</v>
      </c>
      <c r="F81" s="149">
        <v>884265</v>
      </c>
      <c r="G81" s="26"/>
      <c r="H81" s="26"/>
      <c r="I81" s="26"/>
      <c r="J81" s="26"/>
      <c r="K81" s="21"/>
      <c r="L81" s="26"/>
      <c r="M81" s="11"/>
      <c r="N81" s="11"/>
      <c r="O81" s="12"/>
      <c r="P81" s="87"/>
      <c r="R81" s="215"/>
    </row>
    <row r="82" spans="1:18" ht="60.6" customHeight="1" x14ac:dyDescent="0.3">
      <c r="A82" s="144" t="s">
        <v>147</v>
      </c>
      <c r="B82" s="136" t="s">
        <v>31</v>
      </c>
      <c r="C82" s="136" t="s">
        <v>22</v>
      </c>
      <c r="D82" s="136" t="s">
        <v>102</v>
      </c>
      <c r="E82" s="136"/>
      <c r="F82" s="143">
        <f>F83+F85</f>
        <v>817726.92999999993</v>
      </c>
      <c r="G82" s="26"/>
      <c r="H82" s="26"/>
      <c r="I82" s="26"/>
      <c r="J82" s="26"/>
      <c r="K82" s="21"/>
      <c r="L82" s="26"/>
      <c r="M82" s="11"/>
      <c r="N82" s="11"/>
      <c r="O82" s="12"/>
      <c r="P82" s="87"/>
      <c r="R82" s="215"/>
    </row>
    <row r="83" spans="1:18" ht="48.6" customHeight="1" x14ac:dyDescent="0.3">
      <c r="A83" s="180" t="s">
        <v>70</v>
      </c>
      <c r="B83" s="136" t="s">
        <v>31</v>
      </c>
      <c r="C83" s="136" t="s">
        <v>22</v>
      </c>
      <c r="D83" s="136" t="s">
        <v>102</v>
      </c>
      <c r="E83" s="136" t="s">
        <v>20</v>
      </c>
      <c r="F83" s="149">
        <f>F84</f>
        <v>254886.7</v>
      </c>
      <c r="G83" s="26"/>
      <c r="H83" s="26"/>
      <c r="I83" s="26"/>
      <c r="J83" s="26"/>
      <c r="K83" s="21"/>
      <c r="L83" s="26"/>
      <c r="M83" s="11"/>
      <c r="N83" s="11"/>
      <c r="O83" s="12"/>
      <c r="P83" s="87"/>
      <c r="R83" s="215"/>
    </row>
    <row r="84" spans="1:18" ht="49.8" customHeight="1" x14ac:dyDescent="0.3">
      <c r="A84" s="144" t="s">
        <v>41</v>
      </c>
      <c r="B84" s="136" t="s">
        <v>31</v>
      </c>
      <c r="C84" s="136" t="s">
        <v>22</v>
      </c>
      <c r="D84" s="136" t="s">
        <v>102</v>
      </c>
      <c r="E84" s="136" t="s">
        <v>113</v>
      </c>
      <c r="F84" s="149">
        <v>254886.7</v>
      </c>
      <c r="G84" s="26"/>
      <c r="H84" s="26"/>
      <c r="I84" s="26"/>
      <c r="J84" s="26"/>
      <c r="K84" s="21"/>
      <c r="L84" s="26"/>
      <c r="M84" s="11"/>
      <c r="N84" s="11"/>
      <c r="O84" s="12"/>
      <c r="P84" s="214" t="s">
        <v>167</v>
      </c>
      <c r="Q84" s="212"/>
      <c r="R84" s="215">
        <v>65113.3</v>
      </c>
    </row>
    <row r="85" spans="1:18" ht="49.8" customHeight="1" x14ac:dyDescent="0.3">
      <c r="A85" s="144" t="s">
        <v>158</v>
      </c>
      <c r="B85" s="136" t="s">
        <v>31</v>
      </c>
      <c r="C85" s="136" t="s">
        <v>22</v>
      </c>
      <c r="D85" s="136" t="s">
        <v>102</v>
      </c>
      <c r="E85" s="136" t="s">
        <v>149</v>
      </c>
      <c r="F85" s="149">
        <v>562840.23</v>
      </c>
      <c r="G85" s="26"/>
      <c r="H85" s="26"/>
      <c r="I85" s="26"/>
      <c r="J85" s="26"/>
      <c r="K85" s="21"/>
      <c r="L85" s="26"/>
      <c r="M85" s="11"/>
      <c r="N85" s="11"/>
      <c r="O85" s="12"/>
      <c r="P85" s="96" t="s">
        <v>162</v>
      </c>
      <c r="Q85" s="97"/>
      <c r="R85" s="99">
        <v>62840.23</v>
      </c>
    </row>
    <row r="86" spans="1:18" ht="49.8" customHeight="1" x14ac:dyDescent="0.3">
      <c r="A86" s="217" t="s">
        <v>135</v>
      </c>
      <c r="B86" s="216" t="s">
        <v>31</v>
      </c>
      <c r="C86" s="216" t="s">
        <v>22</v>
      </c>
      <c r="D86" s="216" t="s">
        <v>168</v>
      </c>
      <c r="E86" s="216" t="s">
        <v>134</v>
      </c>
      <c r="F86" s="216">
        <f>F87+F88</f>
        <v>2020300</v>
      </c>
      <c r="G86" s="26"/>
      <c r="H86" s="26"/>
      <c r="I86" s="26"/>
      <c r="J86" s="26"/>
      <c r="K86" s="21"/>
      <c r="L86" s="26"/>
      <c r="M86" s="11"/>
      <c r="N86" s="11"/>
      <c r="O86" s="12"/>
      <c r="P86" s="96"/>
      <c r="Q86" s="97"/>
      <c r="R86" s="99"/>
    </row>
    <row r="87" spans="1:18" ht="49.8" customHeight="1" x14ac:dyDescent="0.3">
      <c r="A87" s="144" t="s">
        <v>169</v>
      </c>
      <c r="B87" s="136" t="s">
        <v>31</v>
      </c>
      <c r="C87" s="136" t="s">
        <v>22</v>
      </c>
      <c r="D87" s="136" t="s">
        <v>170</v>
      </c>
      <c r="E87" s="136" t="s">
        <v>136</v>
      </c>
      <c r="F87" s="149">
        <v>1919285</v>
      </c>
      <c r="G87" s="26"/>
      <c r="H87" s="26"/>
      <c r="I87" s="26"/>
      <c r="J87" s="26"/>
      <c r="K87" s="21"/>
      <c r="L87" s="26"/>
      <c r="M87" s="11"/>
      <c r="N87" s="11"/>
      <c r="O87" s="12"/>
      <c r="P87" s="96" t="s">
        <v>162</v>
      </c>
      <c r="Q87" s="97"/>
      <c r="R87" s="99">
        <v>1919285</v>
      </c>
    </row>
    <row r="88" spans="1:18" ht="49.8" customHeight="1" x14ac:dyDescent="0.3">
      <c r="A88" s="144" t="s">
        <v>171</v>
      </c>
      <c r="B88" s="136" t="s">
        <v>31</v>
      </c>
      <c r="C88" s="136" t="s">
        <v>22</v>
      </c>
      <c r="D88" s="136" t="s">
        <v>172</v>
      </c>
      <c r="E88" s="136" t="s">
        <v>136</v>
      </c>
      <c r="F88" s="149">
        <v>101015</v>
      </c>
      <c r="G88" s="26"/>
      <c r="H88" s="26"/>
      <c r="I88" s="26"/>
      <c r="J88" s="26"/>
      <c r="K88" s="21"/>
      <c r="L88" s="26"/>
      <c r="M88" s="11"/>
      <c r="N88" s="11"/>
      <c r="O88" s="12"/>
      <c r="P88" s="96" t="s">
        <v>162</v>
      </c>
      <c r="Q88" s="97"/>
      <c r="R88" s="99">
        <v>101015</v>
      </c>
    </row>
    <row r="89" spans="1:18" ht="49.5" customHeight="1" x14ac:dyDescent="0.3">
      <c r="A89" s="126" t="s">
        <v>46</v>
      </c>
      <c r="B89" s="176" t="s">
        <v>31</v>
      </c>
      <c r="C89" s="176" t="s">
        <v>24</v>
      </c>
      <c r="D89" s="176"/>
      <c r="E89" s="176"/>
      <c r="F89" s="177">
        <f>F90+F114</f>
        <v>17806412.850000001</v>
      </c>
      <c r="G89" s="67" t="e">
        <f>SUM(#REF!)</f>
        <v>#REF!</v>
      </c>
      <c r="H89" s="68" t="e">
        <f>SUM(#REF!)</f>
        <v>#REF!</v>
      </c>
      <c r="I89" s="68" t="e">
        <f>#REF!+#REF!+#REF!</f>
        <v>#REF!</v>
      </c>
      <c r="J89" s="68" t="e">
        <f>SUM(#REF!)</f>
        <v>#REF!</v>
      </c>
      <c r="K89" s="21"/>
      <c r="L89" s="26"/>
      <c r="M89" s="11"/>
      <c r="N89" s="11"/>
      <c r="O89" s="12"/>
      <c r="P89" s="85"/>
      <c r="R89" s="215"/>
    </row>
    <row r="90" spans="1:18" ht="36" customHeight="1" x14ac:dyDescent="0.3">
      <c r="A90" s="134" t="s">
        <v>38</v>
      </c>
      <c r="B90" s="136" t="s">
        <v>31</v>
      </c>
      <c r="C90" s="136" t="s">
        <v>24</v>
      </c>
      <c r="D90" s="136" t="s">
        <v>80</v>
      </c>
      <c r="E90" s="148">
        <v>200</v>
      </c>
      <c r="F90" s="149">
        <f>F91+F94+F101+F104+F108+F109+F110</f>
        <v>14510957.85</v>
      </c>
      <c r="G90" s="66"/>
      <c r="H90" s="69"/>
      <c r="I90" s="69"/>
      <c r="J90" s="70"/>
      <c r="K90" s="21"/>
      <c r="L90" s="26"/>
      <c r="M90" s="11"/>
      <c r="N90" s="11"/>
      <c r="O90" s="12"/>
      <c r="P90" s="85"/>
      <c r="R90" s="215"/>
    </row>
    <row r="91" spans="1:18" ht="30" customHeight="1" x14ac:dyDescent="0.3">
      <c r="A91" s="209" t="s">
        <v>52</v>
      </c>
      <c r="B91" s="182" t="s">
        <v>31</v>
      </c>
      <c r="C91" s="182" t="s">
        <v>24</v>
      </c>
      <c r="D91" s="183" t="s">
        <v>85</v>
      </c>
      <c r="E91" s="136"/>
      <c r="F91" s="143">
        <f>F93</f>
        <v>600000</v>
      </c>
      <c r="G91" s="66"/>
      <c r="H91" s="69"/>
      <c r="I91" s="69"/>
      <c r="J91" s="70"/>
      <c r="K91" s="21"/>
      <c r="L91" s="26"/>
      <c r="M91" s="11"/>
      <c r="N91" s="11"/>
      <c r="O91" s="12"/>
      <c r="P91" s="88"/>
    </row>
    <row r="92" spans="1:18" ht="31.5" customHeight="1" x14ac:dyDescent="0.3">
      <c r="A92" s="134" t="s">
        <v>70</v>
      </c>
      <c r="B92" s="136" t="s">
        <v>31</v>
      </c>
      <c r="C92" s="136" t="s">
        <v>24</v>
      </c>
      <c r="D92" s="175" t="s">
        <v>85</v>
      </c>
      <c r="E92" s="136" t="s">
        <v>20</v>
      </c>
      <c r="F92" s="149">
        <f>F91</f>
        <v>600000</v>
      </c>
      <c r="G92" s="66"/>
      <c r="H92" s="69"/>
      <c r="I92" s="69"/>
      <c r="J92" s="70"/>
      <c r="K92" s="21"/>
      <c r="L92" s="26"/>
      <c r="M92" s="11"/>
      <c r="N92" s="11"/>
      <c r="O92" s="12"/>
    </row>
    <row r="93" spans="1:18" ht="40.5" customHeight="1" x14ac:dyDescent="0.3">
      <c r="A93" s="144" t="s">
        <v>41</v>
      </c>
      <c r="B93" s="136" t="s">
        <v>31</v>
      </c>
      <c r="C93" s="136" t="s">
        <v>24</v>
      </c>
      <c r="D93" s="175" t="s">
        <v>85</v>
      </c>
      <c r="E93" s="136" t="s">
        <v>7</v>
      </c>
      <c r="F93" s="149">
        <v>600000</v>
      </c>
      <c r="G93" s="66"/>
      <c r="H93" s="69"/>
      <c r="I93" s="69"/>
      <c r="J93" s="70"/>
      <c r="K93" s="21"/>
      <c r="L93" s="26"/>
      <c r="M93" s="11"/>
      <c r="N93" s="11"/>
      <c r="O93" s="12"/>
      <c r="P93" s="100"/>
      <c r="Q93" s="97"/>
      <c r="R93" s="99"/>
    </row>
    <row r="94" spans="1:18" ht="40.5" customHeight="1" x14ac:dyDescent="0.3">
      <c r="A94" s="181" t="s">
        <v>138</v>
      </c>
      <c r="B94" s="182" t="s">
        <v>31</v>
      </c>
      <c r="C94" s="182" t="s">
        <v>24</v>
      </c>
      <c r="D94" s="183" t="s">
        <v>132</v>
      </c>
      <c r="E94" s="182"/>
      <c r="F94" s="143">
        <f>F95+F98</f>
        <v>2526315.7799999998</v>
      </c>
      <c r="G94" s="66"/>
      <c r="H94" s="69"/>
      <c r="I94" s="69"/>
      <c r="J94" s="70"/>
      <c r="K94" s="21"/>
      <c r="L94" s="26"/>
      <c r="M94" s="11"/>
      <c r="N94" s="11"/>
      <c r="O94" s="12"/>
      <c r="R94" s="84"/>
    </row>
    <row r="95" spans="1:18" ht="42" customHeight="1" x14ac:dyDescent="0.3">
      <c r="A95" s="144" t="s">
        <v>139</v>
      </c>
      <c r="B95" s="136" t="s">
        <v>31</v>
      </c>
      <c r="C95" s="136" t="s">
        <v>24</v>
      </c>
      <c r="D95" s="175" t="s">
        <v>133</v>
      </c>
      <c r="E95" s="136"/>
      <c r="F95" s="149">
        <f>F96</f>
        <v>2400000</v>
      </c>
      <c r="G95" s="66"/>
      <c r="H95" s="69"/>
      <c r="I95" s="69"/>
      <c r="J95" s="70"/>
      <c r="K95" s="21"/>
      <c r="L95" s="26"/>
      <c r="M95" s="11"/>
      <c r="N95" s="11"/>
      <c r="O95" s="12"/>
      <c r="R95" s="84"/>
    </row>
    <row r="96" spans="1:18" ht="40.5" customHeight="1" x14ac:dyDescent="0.3">
      <c r="A96" s="144" t="s">
        <v>70</v>
      </c>
      <c r="B96" s="136" t="s">
        <v>31</v>
      </c>
      <c r="C96" s="136" t="s">
        <v>24</v>
      </c>
      <c r="D96" s="175" t="s">
        <v>133</v>
      </c>
      <c r="E96" s="136" t="s">
        <v>134</v>
      </c>
      <c r="F96" s="149">
        <f>F97</f>
        <v>2400000</v>
      </c>
      <c r="G96" s="66"/>
      <c r="H96" s="69"/>
      <c r="I96" s="69"/>
      <c r="J96" s="70"/>
      <c r="K96" s="21"/>
      <c r="L96" s="26"/>
      <c r="M96" s="11"/>
      <c r="N96" s="11"/>
      <c r="O96" s="12"/>
      <c r="R96" s="84"/>
    </row>
    <row r="97" spans="1:18" ht="40.5" customHeight="1" x14ac:dyDescent="0.3">
      <c r="A97" s="144" t="s">
        <v>135</v>
      </c>
      <c r="B97" s="136" t="s">
        <v>31</v>
      </c>
      <c r="C97" s="136" t="s">
        <v>24</v>
      </c>
      <c r="D97" s="175" t="s">
        <v>133</v>
      </c>
      <c r="E97" s="136" t="s">
        <v>136</v>
      </c>
      <c r="F97" s="149">
        <v>2400000</v>
      </c>
      <c r="G97" s="66"/>
      <c r="H97" s="69"/>
      <c r="I97" s="69"/>
      <c r="J97" s="70"/>
      <c r="K97" s="21"/>
      <c r="L97" s="26"/>
      <c r="M97" s="11"/>
      <c r="N97" s="11"/>
      <c r="O97" s="12"/>
      <c r="P97" s="211" t="s">
        <v>167</v>
      </c>
      <c r="Q97" s="212"/>
      <c r="R97" s="215">
        <v>1700000</v>
      </c>
    </row>
    <row r="98" spans="1:18" ht="40.5" customHeight="1" x14ac:dyDescent="0.3">
      <c r="A98" s="144" t="s">
        <v>140</v>
      </c>
      <c r="B98" s="136" t="s">
        <v>31</v>
      </c>
      <c r="C98" s="136" t="s">
        <v>24</v>
      </c>
      <c r="D98" s="175" t="s">
        <v>137</v>
      </c>
      <c r="E98" s="136"/>
      <c r="F98" s="149">
        <f>F99</f>
        <v>126315.78</v>
      </c>
      <c r="G98" s="66"/>
      <c r="H98" s="69"/>
      <c r="I98" s="69"/>
      <c r="J98" s="70"/>
      <c r="K98" s="21"/>
      <c r="L98" s="26"/>
      <c r="M98" s="11"/>
      <c r="N98" s="11"/>
      <c r="O98" s="12"/>
      <c r="R98" s="215"/>
    </row>
    <row r="99" spans="1:18" ht="40.5" customHeight="1" x14ac:dyDescent="0.3">
      <c r="A99" s="144" t="s">
        <v>70</v>
      </c>
      <c r="B99" s="136" t="s">
        <v>31</v>
      </c>
      <c r="C99" s="136" t="s">
        <v>24</v>
      </c>
      <c r="D99" s="175" t="s">
        <v>137</v>
      </c>
      <c r="E99" s="136" t="s">
        <v>134</v>
      </c>
      <c r="F99" s="149">
        <f>F100</f>
        <v>126315.78</v>
      </c>
      <c r="G99" s="66"/>
      <c r="H99" s="69"/>
      <c r="I99" s="69"/>
      <c r="J99" s="70"/>
      <c r="K99" s="21"/>
      <c r="L99" s="26"/>
      <c r="M99" s="11"/>
      <c r="N99" s="11"/>
      <c r="O99" s="12"/>
      <c r="R99" s="84"/>
    </row>
    <row r="100" spans="1:18" ht="40.5" customHeight="1" x14ac:dyDescent="0.3">
      <c r="A100" s="144" t="s">
        <v>135</v>
      </c>
      <c r="B100" s="136" t="s">
        <v>31</v>
      </c>
      <c r="C100" s="136" t="s">
        <v>24</v>
      </c>
      <c r="D100" s="175" t="s">
        <v>137</v>
      </c>
      <c r="E100" s="136" t="s">
        <v>136</v>
      </c>
      <c r="F100" s="149">
        <v>126315.78</v>
      </c>
      <c r="G100" s="66"/>
      <c r="H100" s="69"/>
      <c r="I100" s="69"/>
      <c r="J100" s="70"/>
      <c r="K100" s="21"/>
      <c r="L100" s="26"/>
      <c r="M100" s="11"/>
      <c r="N100" s="11"/>
      <c r="O100" s="12"/>
      <c r="P100" s="211" t="s">
        <v>160</v>
      </c>
      <c r="Q100" s="212"/>
      <c r="R100" s="215">
        <v>89474.22</v>
      </c>
    </row>
    <row r="101" spans="1:18" ht="43.5" customHeight="1" x14ac:dyDescent="0.3">
      <c r="A101" s="181" t="s">
        <v>53</v>
      </c>
      <c r="B101" s="182" t="s">
        <v>31</v>
      </c>
      <c r="C101" s="182" t="s">
        <v>24</v>
      </c>
      <c r="D101" s="184" t="s">
        <v>119</v>
      </c>
      <c r="E101" s="182"/>
      <c r="F101" s="143">
        <f>(F103)</f>
        <v>1628469</v>
      </c>
      <c r="G101" s="66"/>
      <c r="H101" s="69"/>
      <c r="I101" s="69"/>
      <c r="J101" s="70"/>
      <c r="K101" s="21"/>
      <c r="L101" s="26"/>
      <c r="M101" s="11"/>
      <c r="N101" s="11"/>
      <c r="O101" s="12"/>
      <c r="P101" s="87"/>
    </row>
    <row r="102" spans="1:18" ht="34.5" customHeight="1" x14ac:dyDescent="0.3">
      <c r="A102" s="134" t="s">
        <v>70</v>
      </c>
      <c r="B102" s="136" t="s">
        <v>31</v>
      </c>
      <c r="C102" s="136" t="s">
        <v>24</v>
      </c>
      <c r="D102" s="185" t="s">
        <v>119</v>
      </c>
      <c r="E102" s="136" t="s">
        <v>20</v>
      </c>
      <c r="F102" s="149">
        <f>F103</f>
        <v>1628469</v>
      </c>
      <c r="G102" s="66"/>
      <c r="H102" s="69"/>
      <c r="I102" s="69"/>
      <c r="J102" s="70"/>
      <c r="K102" s="21"/>
      <c r="L102" s="26"/>
      <c r="M102" s="11"/>
      <c r="N102" s="11"/>
      <c r="O102" s="12"/>
      <c r="P102" s="85"/>
    </row>
    <row r="103" spans="1:18" ht="53.25" customHeight="1" x14ac:dyDescent="0.3">
      <c r="A103" s="144" t="s">
        <v>41</v>
      </c>
      <c r="B103" s="136" t="s">
        <v>31</v>
      </c>
      <c r="C103" s="136" t="s">
        <v>24</v>
      </c>
      <c r="D103" s="185" t="s">
        <v>119</v>
      </c>
      <c r="E103" s="136" t="s">
        <v>7</v>
      </c>
      <c r="F103" s="149">
        <v>1628469</v>
      </c>
      <c r="G103" s="66"/>
      <c r="H103" s="69"/>
      <c r="I103" s="69"/>
      <c r="J103" s="70"/>
      <c r="K103" s="21"/>
      <c r="L103" s="26"/>
      <c r="M103" s="11"/>
      <c r="N103" s="11"/>
      <c r="O103" s="12"/>
      <c r="R103" s="84"/>
    </row>
    <row r="104" spans="1:18" ht="53.25" customHeight="1" x14ac:dyDescent="0.3">
      <c r="A104" s="181" t="s">
        <v>147</v>
      </c>
      <c r="B104" s="182" t="s">
        <v>31</v>
      </c>
      <c r="C104" s="182" t="s">
        <v>24</v>
      </c>
      <c r="D104" s="182" t="s">
        <v>102</v>
      </c>
      <c r="E104" s="136"/>
      <c r="F104" s="143">
        <f>F105</f>
        <v>4896173.07</v>
      </c>
      <c r="G104" s="66"/>
      <c r="H104" s="69"/>
      <c r="I104" s="69"/>
      <c r="J104" s="70"/>
      <c r="K104" s="21"/>
      <c r="L104" s="26"/>
      <c r="M104" s="11"/>
      <c r="N104" s="11"/>
      <c r="O104" s="12"/>
      <c r="R104" s="84"/>
    </row>
    <row r="105" spans="1:18" ht="53.25" customHeight="1" x14ac:dyDescent="0.3">
      <c r="A105" s="144" t="s">
        <v>53</v>
      </c>
      <c r="B105" s="136" t="s">
        <v>31</v>
      </c>
      <c r="C105" s="136" t="s">
        <v>24</v>
      </c>
      <c r="D105" s="136" t="s">
        <v>102</v>
      </c>
      <c r="E105" s="136"/>
      <c r="F105" s="149">
        <f>F106</f>
        <v>4896173.07</v>
      </c>
      <c r="G105" s="66"/>
      <c r="H105" s="69"/>
      <c r="I105" s="69"/>
      <c r="J105" s="70"/>
      <c r="K105" s="21"/>
      <c r="L105" s="26"/>
      <c r="M105" s="11"/>
      <c r="N105" s="11"/>
      <c r="O105" s="12"/>
      <c r="R105" s="215"/>
    </row>
    <row r="106" spans="1:18" ht="53.25" customHeight="1" x14ac:dyDescent="0.3">
      <c r="A106" s="134" t="s">
        <v>70</v>
      </c>
      <c r="B106" s="136" t="s">
        <v>31</v>
      </c>
      <c r="C106" s="136" t="s">
        <v>24</v>
      </c>
      <c r="D106" s="136" t="s">
        <v>102</v>
      </c>
      <c r="E106" s="136" t="s">
        <v>20</v>
      </c>
      <c r="F106" s="149">
        <f>F107</f>
        <v>4896173.07</v>
      </c>
      <c r="G106" s="66"/>
      <c r="H106" s="69"/>
      <c r="I106" s="69"/>
      <c r="J106" s="70"/>
      <c r="K106" s="21"/>
      <c r="L106" s="26"/>
      <c r="M106" s="11"/>
      <c r="N106" s="11"/>
      <c r="O106" s="12"/>
      <c r="P106" s="85"/>
      <c r="R106" s="215"/>
    </row>
    <row r="107" spans="1:18" ht="53.25" customHeight="1" x14ac:dyDescent="0.3">
      <c r="A107" s="144" t="s">
        <v>41</v>
      </c>
      <c r="B107" s="136" t="s">
        <v>31</v>
      </c>
      <c r="C107" s="136" t="s">
        <v>24</v>
      </c>
      <c r="D107" s="136" t="s">
        <v>102</v>
      </c>
      <c r="E107" s="136" t="s">
        <v>7</v>
      </c>
      <c r="F107" s="149">
        <v>4896173.07</v>
      </c>
      <c r="G107" s="66"/>
      <c r="H107" s="69"/>
      <c r="I107" s="69"/>
      <c r="J107" s="70"/>
      <c r="K107" s="21"/>
      <c r="L107" s="26"/>
      <c r="M107" s="11"/>
      <c r="N107" s="11"/>
      <c r="O107" s="12"/>
      <c r="P107" s="115" t="s">
        <v>162</v>
      </c>
      <c r="Q107" s="97"/>
      <c r="R107" s="99">
        <v>704642.07</v>
      </c>
    </row>
    <row r="108" spans="1:18" ht="48" customHeight="1" x14ac:dyDescent="0.3">
      <c r="A108" s="181" t="s">
        <v>58</v>
      </c>
      <c r="B108" s="182" t="s">
        <v>31</v>
      </c>
      <c r="C108" s="182" t="s">
        <v>24</v>
      </c>
      <c r="D108" s="183" t="s">
        <v>86</v>
      </c>
      <c r="E108" s="136"/>
      <c r="F108" s="143">
        <v>1000000</v>
      </c>
      <c r="G108" s="66"/>
      <c r="H108" s="69"/>
      <c r="I108" s="69"/>
      <c r="J108" s="70"/>
      <c r="K108" s="21"/>
      <c r="L108" s="26"/>
      <c r="M108" s="11"/>
      <c r="N108" s="11"/>
      <c r="O108" s="12"/>
      <c r="P108" s="100"/>
      <c r="Q108" s="97"/>
      <c r="R108" s="99"/>
    </row>
    <row r="109" spans="1:18" ht="42" customHeight="1" x14ac:dyDescent="0.3">
      <c r="A109" s="181" t="s">
        <v>59</v>
      </c>
      <c r="B109" s="182" t="s">
        <v>31</v>
      </c>
      <c r="C109" s="182" t="s">
        <v>24</v>
      </c>
      <c r="D109" s="183" t="s">
        <v>87</v>
      </c>
      <c r="E109" s="136"/>
      <c r="F109" s="143">
        <v>0</v>
      </c>
      <c r="G109" s="66"/>
      <c r="H109" s="69"/>
      <c r="I109" s="69"/>
      <c r="J109" s="70"/>
      <c r="K109" s="21"/>
      <c r="L109" s="26"/>
      <c r="M109" s="11"/>
      <c r="N109" s="11"/>
      <c r="O109" s="12"/>
      <c r="P109" s="96"/>
      <c r="Q109" s="97"/>
      <c r="R109" s="99"/>
    </row>
    <row r="110" spans="1:18" ht="42" customHeight="1" x14ac:dyDescent="0.3">
      <c r="A110" s="181" t="s">
        <v>122</v>
      </c>
      <c r="B110" s="182" t="s">
        <v>31</v>
      </c>
      <c r="C110" s="182" t="s">
        <v>24</v>
      </c>
      <c r="D110" s="183" t="s">
        <v>155</v>
      </c>
      <c r="E110" s="182" t="s">
        <v>20</v>
      </c>
      <c r="F110" s="143">
        <f>F111+F112+F113</f>
        <v>3860000</v>
      </c>
      <c r="G110" s="66"/>
      <c r="H110" s="69"/>
      <c r="I110" s="69"/>
      <c r="J110" s="70"/>
      <c r="K110" s="21"/>
      <c r="L110" s="26"/>
      <c r="M110" s="11"/>
      <c r="N110" s="11"/>
      <c r="O110" s="12"/>
      <c r="P110" s="85"/>
    </row>
    <row r="111" spans="1:18" ht="42" customHeight="1" x14ac:dyDescent="0.3">
      <c r="A111" s="144" t="s">
        <v>123</v>
      </c>
      <c r="B111" s="136" t="s">
        <v>31</v>
      </c>
      <c r="C111" s="136" t="s">
        <v>24</v>
      </c>
      <c r="D111" s="175" t="s">
        <v>150</v>
      </c>
      <c r="E111" s="136" t="s">
        <v>113</v>
      </c>
      <c r="F111" s="149">
        <v>2500000</v>
      </c>
      <c r="G111" s="66"/>
      <c r="H111" s="69"/>
      <c r="I111" s="69"/>
      <c r="J111" s="70"/>
      <c r="K111" s="21"/>
      <c r="L111" s="26"/>
      <c r="M111" s="11"/>
      <c r="N111" s="11"/>
      <c r="O111" s="12"/>
      <c r="P111" s="85"/>
    </row>
    <row r="112" spans="1:18" ht="42" customHeight="1" x14ac:dyDescent="0.3">
      <c r="A112" s="144" t="s">
        <v>124</v>
      </c>
      <c r="B112" s="136" t="s">
        <v>31</v>
      </c>
      <c r="C112" s="136" t="s">
        <v>24</v>
      </c>
      <c r="D112" s="175" t="s">
        <v>121</v>
      </c>
      <c r="E112" s="136" t="s">
        <v>113</v>
      </c>
      <c r="F112" s="149">
        <v>970331</v>
      </c>
      <c r="G112" s="66"/>
      <c r="H112" s="69"/>
      <c r="I112" s="69"/>
      <c r="J112" s="70"/>
      <c r="K112" s="21"/>
      <c r="L112" s="26"/>
      <c r="M112" s="11"/>
      <c r="N112" s="11"/>
      <c r="O112" s="12"/>
    </row>
    <row r="113" spans="1:18" ht="48" customHeight="1" x14ac:dyDescent="0.3">
      <c r="A113" s="186" t="s">
        <v>125</v>
      </c>
      <c r="B113" s="136" t="s">
        <v>31</v>
      </c>
      <c r="C113" s="136" t="s">
        <v>24</v>
      </c>
      <c r="D113" s="175" t="s">
        <v>120</v>
      </c>
      <c r="E113" s="136" t="s">
        <v>113</v>
      </c>
      <c r="F113" s="149">
        <v>389669</v>
      </c>
      <c r="G113" s="66"/>
      <c r="H113" s="69"/>
      <c r="I113" s="69"/>
      <c r="J113" s="70"/>
      <c r="K113" s="21"/>
      <c r="L113" s="26"/>
      <c r="M113" s="11"/>
      <c r="N113" s="11"/>
      <c r="O113" s="12"/>
    </row>
    <row r="114" spans="1:18" ht="51" customHeight="1" thickBot="1" x14ac:dyDescent="0.35">
      <c r="A114" s="210" t="s">
        <v>163</v>
      </c>
      <c r="B114" s="176" t="s">
        <v>31</v>
      </c>
      <c r="C114" s="176" t="s">
        <v>24</v>
      </c>
      <c r="D114" s="176" t="s">
        <v>80</v>
      </c>
      <c r="E114" s="176"/>
      <c r="F114" s="189">
        <f>F115</f>
        <v>3295455</v>
      </c>
      <c r="G114" s="66"/>
      <c r="H114" s="69"/>
      <c r="I114" s="69"/>
      <c r="J114" s="70"/>
      <c r="K114" s="21"/>
      <c r="L114" s="26"/>
      <c r="M114" s="11"/>
      <c r="N114" s="11"/>
      <c r="O114" s="12"/>
      <c r="P114" s="87"/>
      <c r="R114" s="84"/>
    </row>
    <row r="115" spans="1:18" ht="75" customHeight="1" thickBot="1" x14ac:dyDescent="0.35">
      <c r="A115" s="126" t="s">
        <v>164</v>
      </c>
      <c r="B115" s="176" t="s">
        <v>31</v>
      </c>
      <c r="C115" s="176" t="s">
        <v>24</v>
      </c>
      <c r="D115" s="176" t="s">
        <v>80</v>
      </c>
      <c r="E115" s="126"/>
      <c r="F115" s="189">
        <f>F116+F119</f>
        <v>3295455</v>
      </c>
      <c r="G115" s="23" t="e">
        <f>SUM(#REF!)</f>
        <v>#REF!</v>
      </c>
      <c r="H115" s="24" t="e">
        <f>SUM(#REF!)</f>
        <v>#REF!</v>
      </c>
      <c r="I115" s="24" t="e">
        <f>SUM(#REF!)</f>
        <v>#REF!</v>
      </c>
      <c r="J115" s="25" t="e">
        <f>SUM(#REF!)</f>
        <v>#REF!</v>
      </c>
      <c r="K115" s="21"/>
      <c r="L115" s="26"/>
      <c r="M115" s="11"/>
      <c r="N115" s="11"/>
      <c r="O115" s="12"/>
      <c r="P115" s="85"/>
    </row>
    <row r="116" spans="1:18" ht="75" customHeight="1" x14ac:dyDescent="0.3">
      <c r="A116" s="144" t="s">
        <v>147</v>
      </c>
      <c r="B116" s="175" t="s">
        <v>31</v>
      </c>
      <c r="C116" s="175" t="s">
        <v>24</v>
      </c>
      <c r="D116" s="175" t="s">
        <v>102</v>
      </c>
      <c r="E116" s="175"/>
      <c r="F116" s="190">
        <f>F117</f>
        <v>60000</v>
      </c>
      <c r="G116" s="27"/>
      <c r="H116" s="28"/>
      <c r="I116" s="28"/>
      <c r="J116" s="29"/>
      <c r="K116" s="21"/>
      <c r="L116" s="26"/>
      <c r="M116" s="11"/>
      <c r="N116" s="11"/>
      <c r="O116" s="12"/>
      <c r="P116" s="85"/>
    </row>
    <row r="117" spans="1:18" ht="61.2" customHeight="1" x14ac:dyDescent="0.3">
      <c r="A117" s="180" t="s">
        <v>70</v>
      </c>
      <c r="B117" s="175" t="s">
        <v>31</v>
      </c>
      <c r="C117" s="175" t="s">
        <v>24</v>
      </c>
      <c r="D117" s="175" t="s">
        <v>102</v>
      </c>
      <c r="E117" s="175"/>
      <c r="F117" s="190">
        <f>F118</f>
        <v>60000</v>
      </c>
      <c r="G117" s="27"/>
      <c r="H117" s="28"/>
      <c r="I117" s="28"/>
      <c r="J117" s="29"/>
      <c r="K117" s="21"/>
      <c r="L117" s="26"/>
      <c r="M117" s="11"/>
      <c r="N117" s="11"/>
      <c r="O117" s="12"/>
      <c r="P117" s="85"/>
    </row>
    <row r="118" spans="1:18" ht="68.400000000000006" customHeight="1" x14ac:dyDescent="0.3">
      <c r="A118" s="144" t="s">
        <v>41</v>
      </c>
      <c r="B118" s="175" t="s">
        <v>31</v>
      </c>
      <c r="C118" s="175" t="s">
        <v>24</v>
      </c>
      <c r="D118" s="175" t="s">
        <v>102</v>
      </c>
      <c r="E118" s="175" t="s">
        <v>7</v>
      </c>
      <c r="F118" s="190">
        <v>60000</v>
      </c>
      <c r="G118" s="27"/>
      <c r="H118" s="28"/>
      <c r="I118" s="28"/>
      <c r="J118" s="29"/>
      <c r="K118" s="21"/>
      <c r="L118" s="26"/>
      <c r="M118" s="11"/>
      <c r="N118" s="11"/>
      <c r="O118" s="12"/>
      <c r="P118" s="85"/>
    </row>
    <row r="119" spans="1:18" ht="58.8" customHeight="1" x14ac:dyDescent="0.3">
      <c r="A119" s="181" t="s">
        <v>128</v>
      </c>
      <c r="B119" s="182" t="s">
        <v>31</v>
      </c>
      <c r="C119" s="182" t="s">
        <v>24</v>
      </c>
      <c r="D119" s="191" t="s">
        <v>159</v>
      </c>
      <c r="E119" s="182" t="s">
        <v>7</v>
      </c>
      <c r="F119" s="143">
        <f>F120+F121</f>
        <v>3235455</v>
      </c>
      <c r="G119" s="27"/>
      <c r="H119" s="28"/>
      <c r="I119" s="28"/>
      <c r="J119" s="29"/>
      <c r="K119" s="21"/>
      <c r="L119" s="26"/>
      <c r="M119" s="11"/>
      <c r="N119" s="11"/>
      <c r="O119" s="12"/>
      <c r="P119" s="85"/>
    </row>
    <row r="120" spans="1:18" ht="75" customHeight="1" x14ac:dyDescent="0.3">
      <c r="A120" s="144" t="s">
        <v>126</v>
      </c>
      <c r="B120" s="136" t="s">
        <v>31</v>
      </c>
      <c r="C120" s="136" t="s">
        <v>24</v>
      </c>
      <c r="D120" s="150" t="s">
        <v>161</v>
      </c>
      <c r="E120" s="136" t="s">
        <v>7</v>
      </c>
      <c r="F120" s="149">
        <v>3203100</v>
      </c>
      <c r="G120" s="27"/>
      <c r="H120" s="28"/>
      <c r="I120" s="28"/>
      <c r="J120" s="29"/>
      <c r="K120" s="21"/>
      <c r="L120" s="26"/>
      <c r="M120" s="11"/>
      <c r="N120" s="11"/>
      <c r="O120" s="12"/>
      <c r="P120" s="214" t="s">
        <v>167</v>
      </c>
      <c r="Q120" s="212"/>
      <c r="R120" s="212">
        <v>2811000</v>
      </c>
    </row>
    <row r="121" spans="1:18" ht="75" customHeight="1" x14ac:dyDescent="0.3">
      <c r="A121" s="144" t="s">
        <v>127</v>
      </c>
      <c r="B121" s="136" t="s">
        <v>31</v>
      </c>
      <c r="C121" s="136" t="s">
        <v>24</v>
      </c>
      <c r="D121" s="150" t="s">
        <v>161</v>
      </c>
      <c r="E121" s="136" t="s">
        <v>7</v>
      </c>
      <c r="F121" s="149">
        <v>32355</v>
      </c>
      <c r="G121" s="27"/>
      <c r="H121" s="28"/>
      <c r="I121" s="28"/>
      <c r="J121" s="29"/>
      <c r="K121" s="21"/>
      <c r="L121" s="26"/>
      <c r="M121" s="11"/>
      <c r="N121" s="11"/>
      <c r="O121" s="12"/>
      <c r="P121" s="85"/>
    </row>
    <row r="122" spans="1:18" ht="75" customHeight="1" x14ac:dyDescent="0.3">
      <c r="A122" s="163" t="s">
        <v>47</v>
      </c>
      <c r="B122" s="187" t="s">
        <v>32</v>
      </c>
      <c r="C122" s="187" t="s">
        <v>23</v>
      </c>
      <c r="D122" s="187" t="s">
        <v>80</v>
      </c>
      <c r="E122" s="187"/>
      <c r="F122" s="188">
        <f>F123+F125</f>
        <v>3398400</v>
      </c>
      <c r="G122" s="27"/>
      <c r="H122" s="28"/>
      <c r="I122" s="28"/>
      <c r="J122" s="29"/>
      <c r="K122" s="21"/>
      <c r="L122" s="26"/>
      <c r="M122" s="11"/>
      <c r="N122" s="11"/>
      <c r="O122" s="12"/>
      <c r="P122" s="85"/>
    </row>
    <row r="123" spans="1:18" ht="75" customHeight="1" x14ac:dyDescent="0.3">
      <c r="A123" s="134" t="s">
        <v>74</v>
      </c>
      <c r="B123" s="175" t="s">
        <v>32</v>
      </c>
      <c r="C123" s="175" t="s">
        <v>21</v>
      </c>
      <c r="D123" s="175" t="s">
        <v>88</v>
      </c>
      <c r="E123" s="175" t="s">
        <v>25</v>
      </c>
      <c r="F123" s="192">
        <f>F124</f>
        <v>2200000</v>
      </c>
      <c r="G123" s="27"/>
      <c r="H123" s="28"/>
      <c r="I123" s="28"/>
      <c r="J123" s="29"/>
      <c r="K123" s="21"/>
      <c r="L123" s="26"/>
      <c r="M123" s="11"/>
      <c r="N123" s="11"/>
      <c r="O123" s="12"/>
      <c r="P123" s="85"/>
    </row>
    <row r="124" spans="1:18" ht="33" customHeight="1" x14ac:dyDescent="0.3">
      <c r="A124" s="172" t="s">
        <v>49</v>
      </c>
      <c r="B124" s="131" t="s">
        <v>32</v>
      </c>
      <c r="C124" s="131" t="s">
        <v>21</v>
      </c>
      <c r="D124" s="175" t="s">
        <v>88</v>
      </c>
      <c r="E124" s="136" t="s">
        <v>34</v>
      </c>
      <c r="F124" s="149">
        <v>2200000</v>
      </c>
      <c r="G124" s="27"/>
      <c r="H124" s="28"/>
      <c r="I124" s="28"/>
      <c r="J124" s="29"/>
      <c r="K124" s="21"/>
      <c r="L124" s="26"/>
      <c r="M124" s="11"/>
      <c r="N124" s="11"/>
      <c r="O124" s="12"/>
      <c r="R124" s="84"/>
    </row>
    <row r="125" spans="1:18" ht="39.75" customHeight="1" thickBot="1" x14ac:dyDescent="0.35">
      <c r="A125" s="142" t="s">
        <v>51</v>
      </c>
      <c r="B125" s="131" t="s">
        <v>32</v>
      </c>
      <c r="C125" s="131" t="s">
        <v>21</v>
      </c>
      <c r="D125" s="175" t="s">
        <v>97</v>
      </c>
      <c r="E125" s="136"/>
      <c r="F125" s="143">
        <f>F126+F128</f>
        <v>1198400</v>
      </c>
      <c r="G125" s="27"/>
      <c r="H125" s="28"/>
      <c r="I125" s="28"/>
      <c r="J125" s="29"/>
      <c r="K125" s="21"/>
      <c r="L125" s="26"/>
      <c r="M125" s="11"/>
      <c r="N125" s="11"/>
      <c r="O125" s="12"/>
    </row>
    <row r="126" spans="1:18" ht="29.25" customHeight="1" thickBot="1" x14ac:dyDescent="0.35">
      <c r="A126" s="134" t="s">
        <v>70</v>
      </c>
      <c r="B126" s="131" t="s">
        <v>32</v>
      </c>
      <c r="C126" s="131" t="s">
        <v>21</v>
      </c>
      <c r="D126" s="175" t="s">
        <v>97</v>
      </c>
      <c r="E126" s="136" t="s">
        <v>20</v>
      </c>
      <c r="F126" s="149">
        <f>F127</f>
        <v>1188400</v>
      </c>
      <c r="G126" s="71" t="e">
        <f>G6+#REF!+#REF!+G31+#REF!+#REF!+#REF!+#REF!+#REF!+G115</f>
        <v>#REF!</v>
      </c>
      <c r="H126" s="72" t="e">
        <f>H6+#REF!+#REF!+H31+#REF!+#REF!+#REF!+#REF!+#REF!+H115</f>
        <v>#REF!</v>
      </c>
      <c r="I126" s="72" t="e">
        <f>I6+#REF!+#REF!+I31+#REF!+#REF!+#REF!+#REF!+#REF!+I115</f>
        <v>#REF!</v>
      </c>
      <c r="J126" s="73" t="e">
        <f>J6+#REF!+#REF!+J31+#REF!+#REF!+#REF!+#REF!+#REF!+J115</f>
        <v>#REF!</v>
      </c>
      <c r="K126" s="21"/>
      <c r="L126" s="74"/>
      <c r="M126" s="11"/>
      <c r="N126" s="11"/>
      <c r="O126" s="12"/>
      <c r="P126" s="100"/>
      <c r="Q126" s="101"/>
      <c r="R126" s="102"/>
    </row>
    <row r="127" spans="1:18" ht="17.399999999999999" x14ac:dyDescent="0.3">
      <c r="A127" s="144" t="s">
        <v>41</v>
      </c>
      <c r="B127" s="131" t="s">
        <v>32</v>
      </c>
      <c r="C127" s="131" t="s">
        <v>21</v>
      </c>
      <c r="D127" s="175" t="s">
        <v>97</v>
      </c>
      <c r="E127" s="138" t="s">
        <v>7</v>
      </c>
      <c r="F127" s="149">
        <v>1188400</v>
      </c>
      <c r="G127" s="15"/>
      <c r="H127" s="15"/>
      <c r="I127" s="15"/>
      <c r="J127" s="15"/>
      <c r="K127" s="10"/>
      <c r="L127" s="11"/>
      <c r="M127" s="11"/>
      <c r="N127" s="11"/>
      <c r="O127" s="12"/>
      <c r="P127" s="100"/>
      <c r="Q127" s="97"/>
      <c r="R127" s="99"/>
    </row>
    <row r="128" spans="1:18" ht="21.75" customHeight="1" x14ac:dyDescent="0.3">
      <c r="A128" s="134" t="s">
        <v>69</v>
      </c>
      <c r="B128" s="136" t="s">
        <v>32</v>
      </c>
      <c r="C128" s="136" t="s">
        <v>21</v>
      </c>
      <c r="D128" s="175" t="s">
        <v>97</v>
      </c>
      <c r="E128" s="138" t="s">
        <v>68</v>
      </c>
      <c r="F128" s="149">
        <f>F129</f>
        <v>10000</v>
      </c>
      <c r="G128" s="15"/>
      <c r="H128" s="15"/>
      <c r="I128" s="15"/>
      <c r="J128" s="15"/>
      <c r="K128" s="10"/>
      <c r="L128" s="11"/>
      <c r="M128" s="11"/>
      <c r="N128" s="11"/>
      <c r="O128" s="12"/>
      <c r="R128" s="84"/>
    </row>
    <row r="129" spans="1:18" ht="30.75" customHeight="1" x14ac:dyDescent="0.3">
      <c r="A129" s="146" t="s">
        <v>63</v>
      </c>
      <c r="B129" s="136" t="s">
        <v>32</v>
      </c>
      <c r="C129" s="136" t="s">
        <v>21</v>
      </c>
      <c r="D129" s="175" t="s">
        <v>97</v>
      </c>
      <c r="E129" s="193">
        <v>850</v>
      </c>
      <c r="F129" s="149">
        <v>10000</v>
      </c>
      <c r="G129" s="15"/>
      <c r="H129" s="15"/>
      <c r="I129" s="15"/>
      <c r="J129" s="15"/>
      <c r="K129" s="10"/>
      <c r="L129" s="11"/>
      <c r="M129" s="11"/>
      <c r="N129" s="11"/>
      <c r="O129" s="12"/>
      <c r="P129" s="87"/>
      <c r="R129" s="84"/>
    </row>
    <row r="130" spans="1:18" ht="27" customHeight="1" x14ac:dyDescent="0.3">
      <c r="A130" s="194" t="s">
        <v>48</v>
      </c>
      <c r="B130" s="195" t="s">
        <v>33</v>
      </c>
      <c r="C130" s="195" t="s">
        <v>21</v>
      </c>
      <c r="D130" s="195" t="s">
        <v>80</v>
      </c>
      <c r="E130" s="195"/>
      <c r="F130" s="196">
        <f>F132</f>
        <v>412176</v>
      </c>
      <c r="G130" s="15"/>
      <c r="H130" s="15"/>
      <c r="I130" s="15"/>
      <c r="J130" s="15"/>
      <c r="K130" s="10"/>
      <c r="L130" s="11"/>
      <c r="M130" s="11"/>
      <c r="N130" s="11"/>
      <c r="O130" s="12"/>
      <c r="P130" s="87"/>
      <c r="R130" s="84"/>
    </row>
    <row r="131" spans="1:18" ht="27.75" customHeight="1" x14ac:dyDescent="0.3">
      <c r="A131" s="146" t="s">
        <v>71</v>
      </c>
      <c r="B131" s="152" t="s">
        <v>33</v>
      </c>
      <c r="C131" s="135" t="s">
        <v>21</v>
      </c>
      <c r="D131" s="175" t="s">
        <v>89</v>
      </c>
      <c r="E131" s="135" t="s">
        <v>67</v>
      </c>
      <c r="F131" s="190">
        <f>F132</f>
        <v>412176</v>
      </c>
      <c r="G131" s="14"/>
      <c r="H131" s="14"/>
      <c r="I131" s="14"/>
      <c r="J131" s="14"/>
      <c r="K131" s="14"/>
      <c r="O131" s="14"/>
      <c r="P131" s="85"/>
    </row>
    <row r="132" spans="1:18" ht="35.25" customHeight="1" x14ac:dyDescent="0.3">
      <c r="A132" s="146" t="s">
        <v>72</v>
      </c>
      <c r="B132" s="152" t="s">
        <v>33</v>
      </c>
      <c r="C132" s="135" t="s">
        <v>21</v>
      </c>
      <c r="D132" s="175" t="s">
        <v>89</v>
      </c>
      <c r="E132" s="135" t="s">
        <v>66</v>
      </c>
      <c r="F132" s="137">
        <v>412176</v>
      </c>
      <c r="G132" s="14"/>
      <c r="H132" s="14"/>
      <c r="I132" s="14"/>
      <c r="J132" s="14"/>
      <c r="K132" s="14"/>
      <c r="O132" s="14"/>
      <c r="P132" s="88"/>
      <c r="R132" s="84"/>
    </row>
    <row r="133" spans="1:18" ht="43.8" customHeight="1" x14ac:dyDescent="0.3">
      <c r="A133" s="194" t="s">
        <v>145</v>
      </c>
      <c r="B133" s="195">
        <v>11</v>
      </c>
      <c r="C133" s="197" t="s">
        <v>22</v>
      </c>
      <c r="D133" s="195" t="s">
        <v>141</v>
      </c>
      <c r="E133" s="195"/>
      <c r="F133" s="196">
        <f>F134</f>
        <v>578948</v>
      </c>
      <c r="G133" s="14"/>
      <c r="H133" s="14"/>
      <c r="I133" s="14"/>
      <c r="J133" s="14"/>
      <c r="K133" s="14"/>
      <c r="O133" s="14"/>
      <c r="R133" s="84"/>
    </row>
    <row r="134" spans="1:18" ht="48.6" customHeight="1" x14ac:dyDescent="0.3">
      <c r="A134" s="198" t="s">
        <v>142</v>
      </c>
      <c r="B134" s="152" t="s">
        <v>36</v>
      </c>
      <c r="C134" s="135" t="s">
        <v>22</v>
      </c>
      <c r="D134" s="175" t="s">
        <v>141</v>
      </c>
      <c r="E134" s="135"/>
      <c r="F134" s="151">
        <f>F135+F136</f>
        <v>578948</v>
      </c>
      <c r="G134" s="14"/>
      <c r="H134" s="14"/>
      <c r="I134" s="14"/>
      <c r="J134" s="14"/>
      <c r="K134" s="14"/>
      <c r="O134" s="14"/>
    </row>
    <row r="135" spans="1:18" ht="44.4" customHeight="1" x14ac:dyDescent="0.3">
      <c r="A135" s="198" t="s">
        <v>143</v>
      </c>
      <c r="B135" s="152" t="s">
        <v>36</v>
      </c>
      <c r="C135" s="135" t="s">
        <v>22</v>
      </c>
      <c r="D135" s="175" t="s">
        <v>141</v>
      </c>
      <c r="E135" s="135" t="s">
        <v>136</v>
      </c>
      <c r="F135" s="137">
        <v>550000</v>
      </c>
      <c r="G135" s="14"/>
      <c r="H135" s="14"/>
      <c r="I135" s="14"/>
      <c r="J135" s="14"/>
      <c r="K135" s="14"/>
      <c r="O135" s="14"/>
    </row>
    <row r="136" spans="1:18" ht="60.6" customHeight="1" x14ac:dyDescent="0.3">
      <c r="A136" s="198" t="s">
        <v>144</v>
      </c>
      <c r="B136" s="152" t="s">
        <v>36</v>
      </c>
      <c r="C136" s="135" t="s">
        <v>22</v>
      </c>
      <c r="D136" s="175" t="s">
        <v>152</v>
      </c>
      <c r="E136" s="135" t="s">
        <v>136</v>
      </c>
      <c r="F136" s="137">
        <v>28948</v>
      </c>
      <c r="G136" s="14"/>
      <c r="H136" s="14"/>
      <c r="I136" s="14"/>
      <c r="J136" s="14"/>
      <c r="K136" s="14"/>
      <c r="O136" s="14"/>
    </row>
    <row r="137" spans="1:18" ht="17.399999999999999" x14ac:dyDescent="0.3">
      <c r="A137" s="194" t="s">
        <v>8</v>
      </c>
      <c r="B137" s="124"/>
      <c r="C137" s="124"/>
      <c r="D137" s="164"/>
      <c r="E137" s="199"/>
      <c r="F137" s="200">
        <f>F133+F130+F122+F67+F45+F42+F38+F31+F6</f>
        <v>105155164</v>
      </c>
      <c r="G137" s="14"/>
      <c r="H137" s="14"/>
      <c r="I137" s="14"/>
      <c r="J137" s="14"/>
      <c r="K137" s="14"/>
      <c r="O137" s="14"/>
      <c r="P137" s="85"/>
      <c r="R137" s="84"/>
    </row>
    <row r="138" spans="1:18" x14ac:dyDescent="0.4">
      <c r="A138" s="75"/>
      <c r="B138" s="75"/>
      <c r="C138" s="75"/>
      <c r="D138" s="76"/>
      <c r="E138" s="76"/>
      <c r="F138" s="117"/>
      <c r="G138" s="14"/>
      <c r="H138" s="14"/>
      <c r="I138" s="14"/>
      <c r="J138" s="14"/>
      <c r="K138" s="14"/>
      <c r="O138" s="14"/>
      <c r="P138" s="85"/>
    </row>
    <row r="139" spans="1:18" x14ac:dyDescent="0.4">
      <c r="A139" s="75"/>
      <c r="B139" s="75"/>
      <c r="C139" s="75"/>
      <c r="D139" s="76"/>
      <c r="E139" s="76"/>
      <c r="F139" s="116"/>
      <c r="G139" s="14"/>
      <c r="H139" s="14"/>
      <c r="I139" s="14"/>
      <c r="J139" s="14"/>
      <c r="K139" s="14"/>
      <c r="O139" s="14"/>
      <c r="P139" s="107"/>
    </row>
    <row r="140" spans="1:18" x14ac:dyDescent="0.4">
      <c r="A140" s="75"/>
      <c r="B140" s="75"/>
      <c r="C140" s="75"/>
      <c r="D140" s="76"/>
      <c r="E140" s="76"/>
      <c r="F140" s="17"/>
      <c r="G140" s="14"/>
      <c r="H140" s="14"/>
      <c r="I140" s="14"/>
      <c r="J140" s="14"/>
      <c r="K140" s="14"/>
      <c r="O140" s="14"/>
    </row>
    <row r="141" spans="1:18" x14ac:dyDescent="0.4">
      <c r="A141" s="75"/>
      <c r="B141" s="75"/>
      <c r="C141" s="75"/>
      <c r="D141" s="76"/>
      <c r="E141" s="76"/>
      <c r="F141" s="17"/>
      <c r="G141" s="14"/>
      <c r="H141" s="14"/>
      <c r="I141" s="14"/>
      <c r="J141" s="14"/>
      <c r="K141" s="14"/>
      <c r="O141" s="14"/>
    </row>
    <row r="142" spans="1:18" x14ac:dyDescent="0.4">
      <c r="A142" s="77"/>
      <c r="B142" s="77"/>
      <c r="C142" s="77"/>
      <c r="D142" s="78"/>
      <c r="E142" s="78"/>
      <c r="F142" s="114"/>
      <c r="G142" s="14"/>
      <c r="H142" s="14"/>
      <c r="I142" s="14"/>
      <c r="J142" s="14"/>
      <c r="K142" s="14"/>
      <c r="O142" s="14"/>
    </row>
    <row r="143" spans="1:18" x14ac:dyDescent="0.4">
      <c r="A143" s="77"/>
      <c r="B143" s="77"/>
      <c r="C143" s="77"/>
      <c r="D143" s="113"/>
      <c r="E143" s="112"/>
      <c r="F143" s="108"/>
      <c r="G143" s="109"/>
      <c r="H143" s="109"/>
      <c r="I143" s="109"/>
      <c r="J143" s="109"/>
      <c r="K143" s="109"/>
      <c r="L143" s="109"/>
      <c r="M143" s="109"/>
      <c r="N143" s="109"/>
      <c r="O143" s="109"/>
      <c r="P143" s="107"/>
    </row>
    <row r="144" spans="1:18" x14ac:dyDescent="0.4">
      <c r="A144" s="77"/>
      <c r="B144" s="77"/>
      <c r="C144" s="77"/>
      <c r="D144" s="78"/>
      <c r="E144" s="78"/>
      <c r="F144" s="110"/>
      <c r="G144" s="109"/>
      <c r="H144" s="109"/>
      <c r="I144" s="109"/>
      <c r="J144" s="109"/>
      <c r="K144" s="109"/>
      <c r="L144" s="109"/>
      <c r="M144" s="109"/>
      <c r="N144" s="109"/>
      <c r="O144" s="109"/>
      <c r="P144" s="107"/>
    </row>
    <row r="145" spans="1:16" x14ac:dyDescent="0.4">
      <c r="A145" s="77"/>
      <c r="B145" s="77"/>
      <c r="C145" s="77"/>
      <c r="D145" s="78"/>
      <c r="E145" s="78"/>
      <c r="F145" s="111"/>
      <c r="G145" s="109"/>
      <c r="H145" s="109"/>
      <c r="I145" s="109"/>
      <c r="J145" s="109"/>
      <c r="K145" s="109"/>
      <c r="L145" s="109"/>
      <c r="M145" s="109"/>
      <c r="N145" s="109"/>
      <c r="O145" s="109"/>
      <c r="P145" s="107"/>
    </row>
    <row r="146" spans="1:16" x14ac:dyDescent="0.4">
      <c r="A146" s="77"/>
      <c r="B146" s="77"/>
      <c r="C146" s="77"/>
      <c r="D146" s="78"/>
      <c r="E146" s="78"/>
      <c r="F146" s="84"/>
      <c r="G146" s="14"/>
      <c r="H146" s="14"/>
      <c r="I146" s="14"/>
      <c r="J146" s="14"/>
      <c r="K146" s="14"/>
      <c r="O146" s="14"/>
    </row>
    <row r="147" spans="1:16" x14ac:dyDescent="0.4">
      <c r="A147" s="77"/>
      <c r="B147" s="77"/>
      <c r="C147" s="77"/>
      <c r="D147" s="78"/>
      <c r="E147" s="78"/>
      <c r="F147" s="84"/>
      <c r="G147" s="14"/>
      <c r="H147" s="14"/>
      <c r="I147" s="14"/>
      <c r="J147" s="14"/>
      <c r="K147" s="14"/>
      <c r="O147" s="14"/>
    </row>
    <row r="148" spans="1:16" x14ac:dyDescent="0.4">
      <c r="A148" s="77"/>
      <c r="B148" s="77"/>
      <c r="C148" s="77"/>
      <c r="D148" s="78"/>
      <c r="E148" s="78"/>
      <c r="F148" s="14"/>
      <c r="G148" s="14"/>
      <c r="H148" s="14"/>
      <c r="I148" s="14"/>
      <c r="J148" s="14"/>
      <c r="K148" s="14"/>
      <c r="O148" s="14"/>
    </row>
    <row r="149" spans="1:16" x14ac:dyDescent="0.4">
      <c r="A149" s="77"/>
      <c r="B149" s="77"/>
      <c r="C149" s="77"/>
      <c r="D149" s="78"/>
      <c r="E149" s="78"/>
      <c r="F149" s="14"/>
      <c r="G149" s="14"/>
      <c r="H149" s="14"/>
      <c r="I149" s="14"/>
      <c r="J149" s="14"/>
      <c r="K149" s="14"/>
      <c r="O149" s="14"/>
    </row>
    <row r="150" spans="1:16" x14ac:dyDescent="0.4">
      <c r="A150" s="77"/>
      <c r="B150" s="77"/>
      <c r="C150" s="77"/>
      <c r="D150" s="78"/>
      <c r="E150" s="78"/>
      <c r="F150" s="14"/>
      <c r="G150" s="14"/>
      <c r="H150" s="14"/>
      <c r="I150" s="14"/>
      <c r="J150" s="14"/>
      <c r="K150" s="14"/>
      <c r="O150" s="14"/>
    </row>
    <row r="151" spans="1:16" x14ac:dyDescent="0.4">
      <c r="A151" s="77"/>
      <c r="B151" s="77"/>
      <c r="C151" s="77"/>
      <c r="D151" s="78"/>
      <c r="E151" s="78"/>
      <c r="F151" s="14"/>
      <c r="G151" s="14"/>
      <c r="H151" s="14"/>
      <c r="I151" s="14"/>
      <c r="J151" s="14"/>
      <c r="K151" s="14"/>
      <c r="O151" s="14"/>
    </row>
    <row r="152" spans="1:16" x14ac:dyDescent="0.4">
      <c r="A152" s="77"/>
      <c r="B152" s="77"/>
      <c r="C152" s="77"/>
      <c r="D152" s="78"/>
      <c r="E152" s="78"/>
      <c r="F152" s="14"/>
      <c r="G152" s="14"/>
      <c r="H152" s="14"/>
      <c r="I152" s="14"/>
      <c r="J152" s="14"/>
      <c r="K152" s="14"/>
      <c r="O152" s="14"/>
    </row>
    <row r="153" spans="1:16" x14ac:dyDescent="0.4">
      <c r="A153" s="77"/>
      <c r="B153" s="77"/>
      <c r="C153" s="77"/>
      <c r="D153" s="78"/>
      <c r="E153" s="78"/>
      <c r="F153" s="14"/>
      <c r="G153" s="14"/>
      <c r="H153" s="14"/>
      <c r="I153" s="14"/>
      <c r="J153" s="14"/>
      <c r="K153" s="14"/>
      <c r="O153" s="14"/>
    </row>
    <row r="154" spans="1:16" x14ac:dyDescent="0.4">
      <c r="A154" s="77"/>
      <c r="B154" s="77"/>
      <c r="C154" s="77"/>
      <c r="D154" s="78"/>
      <c r="E154" s="78"/>
      <c r="F154" s="14"/>
      <c r="G154" s="14"/>
      <c r="H154" s="14"/>
      <c r="I154" s="14"/>
      <c r="J154" s="14"/>
      <c r="K154" s="14"/>
      <c r="O154" s="14"/>
    </row>
    <row r="155" spans="1:16" x14ac:dyDescent="0.4">
      <c r="A155" s="77"/>
      <c r="B155" s="77"/>
      <c r="C155" s="77"/>
      <c r="D155" s="78"/>
      <c r="E155" s="78"/>
      <c r="F155" s="14"/>
      <c r="G155" s="14"/>
      <c r="H155" s="14"/>
      <c r="I155" s="14"/>
      <c r="J155" s="14"/>
      <c r="K155" s="14"/>
      <c r="O155" s="14"/>
    </row>
    <row r="156" spans="1:16" x14ac:dyDescent="0.4">
      <c r="A156" s="77"/>
      <c r="B156" s="77"/>
      <c r="C156" s="77"/>
      <c r="D156" s="78"/>
      <c r="E156" s="78"/>
      <c r="F156" s="14"/>
      <c r="G156" s="14"/>
      <c r="H156" s="14"/>
      <c r="I156" s="14"/>
      <c r="J156" s="14"/>
      <c r="K156" s="14"/>
      <c r="O156" s="14"/>
    </row>
    <row r="157" spans="1:16" x14ac:dyDescent="0.4">
      <c r="A157" s="77"/>
      <c r="B157" s="77"/>
      <c r="C157" s="77"/>
      <c r="D157" s="78"/>
      <c r="E157" s="78"/>
      <c r="F157" s="14"/>
      <c r="G157" s="14"/>
      <c r="H157" s="14"/>
      <c r="I157" s="14"/>
      <c r="J157" s="14"/>
      <c r="K157" s="14"/>
      <c r="O157" s="14"/>
    </row>
    <row r="158" spans="1:16" x14ac:dyDescent="0.4">
      <c r="A158" s="77"/>
      <c r="B158" s="77"/>
      <c r="C158" s="77"/>
      <c r="D158" s="78"/>
      <c r="E158" s="78"/>
      <c r="F158" s="14"/>
      <c r="G158" s="14"/>
      <c r="H158" s="14"/>
      <c r="I158" s="14"/>
      <c r="J158" s="14"/>
      <c r="K158" s="14"/>
      <c r="O158" s="14"/>
    </row>
    <row r="159" spans="1:16" x14ac:dyDescent="0.4">
      <c r="A159" s="77"/>
      <c r="B159" s="77"/>
      <c r="C159" s="77"/>
      <c r="D159" s="78"/>
      <c r="E159" s="78"/>
      <c r="F159" s="14"/>
      <c r="G159" s="14"/>
      <c r="H159" s="14"/>
      <c r="I159" s="14"/>
      <c r="J159" s="14"/>
      <c r="K159" s="14"/>
      <c r="O159" s="14"/>
    </row>
    <row r="160" spans="1:16" x14ac:dyDescent="0.4">
      <c r="A160" s="77"/>
      <c r="B160" s="77"/>
      <c r="C160" s="77"/>
      <c r="D160" s="78"/>
      <c r="E160" s="78"/>
      <c r="F160" s="14"/>
      <c r="G160" s="14"/>
      <c r="H160" s="14"/>
      <c r="I160" s="14"/>
      <c r="J160" s="14"/>
      <c r="K160" s="14"/>
      <c r="O160" s="14"/>
    </row>
    <row r="161" spans="1:15" x14ac:dyDescent="0.4">
      <c r="A161" s="77"/>
      <c r="B161" s="77"/>
      <c r="C161" s="77"/>
      <c r="D161" s="78"/>
      <c r="E161" s="78"/>
      <c r="F161" s="14"/>
      <c r="G161" s="14"/>
      <c r="H161" s="14"/>
      <c r="I161" s="14"/>
      <c r="J161" s="14"/>
      <c r="K161" s="14"/>
      <c r="O161" s="14"/>
    </row>
    <row r="162" spans="1:15" x14ac:dyDescent="0.4">
      <c r="A162" s="77"/>
      <c r="B162" s="77"/>
      <c r="C162" s="77"/>
      <c r="D162" s="78"/>
      <c r="E162" s="78"/>
      <c r="F162" s="14"/>
      <c r="G162" s="14"/>
      <c r="H162" s="14"/>
      <c r="I162" s="14"/>
      <c r="J162" s="14"/>
      <c r="K162" s="14"/>
      <c r="O162" s="14"/>
    </row>
    <row r="163" spans="1:15" x14ac:dyDescent="0.4">
      <c r="A163" s="77"/>
      <c r="B163" s="77"/>
      <c r="C163" s="77"/>
      <c r="D163" s="78"/>
      <c r="E163" s="78"/>
      <c r="F163" s="14"/>
      <c r="G163" s="14"/>
      <c r="H163" s="14"/>
      <c r="I163" s="14"/>
      <c r="J163" s="14"/>
      <c r="K163" s="14"/>
      <c r="O163" s="14"/>
    </row>
    <row r="164" spans="1:15" x14ac:dyDescent="0.4">
      <c r="A164" s="77"/>
      <c r="B164" s="77"/>
      <c r="C164" s="77"/>
      <c r="D164" s="78"/>
      <c r="E164" s="78"/>
      <c r="F164" s="14"/>
      <c r="G164" s="14"/>
      <c r="H164" s="14"/>
      <c r="I164" s="14"/>
      <c r="J164" s="14"/>
      <c r="K164" s="14"/>
      <c r="O164" s="14"/>
    </row>
    <row r="165" spans="1:15" x14ac:dyDescent="0.4">
      <c r="A165" s="77"/>
      <c r="B165" s="77"/>
      <c r="C165" s="77"/>
      <c r="D165" s="78"/>
      <c r="F165" s="14"/>
      <c r="G165" s="14"/>
      <c r="H165" s="14"/>
      <c r="I165" s="14"/>
      <c r="J165" s="14"/>
      <c r="K165" s="14"/>
      <c r="O165" s="14"/>
    </row>
    <row r="166" spans="1:15" x14ac:dyDescent="0.4">
      <c r="A166" s="77"/>
      <c r="B166" s="77"/>
      <c r="C166" s="77"/>
      <c r="D166" s="78"/>
      <c r="F166" s="14"/>
      <c r="G166" s="14"/>
      <c r="H166" s="14"/>
      <c r="I166" s="14"/>
      <c r="J166" s="14"/>
      <c r="K166" s="14"/>
      <c r="O166" s="14"/>
    </row>
    <row r="167" spans="1:15" x14ac:dyDescent="0.4">
      <c r="A167" s="77"/>
      <c r="B167" s="77"/>
      <c r="C167" s="77"/>
      <c r="D167" s="78"/>
      <c r="F167" s="14"/>
      <c r="G167" s="14"/>
      <c r="H167" s="14"/>
      <c r="I167" s="14"/>
      <c r="J167" s="14"/>
      <c r="K167" s="14"/>
      <c r="O167" s="14"/>
    </row>
    <row r="168" spans="1:15" x14ac:dyDescent="0.4">
      <c r="A168" s="77"/>
      <c r="B168" s="77"/>
      <c r="C168" s="77"/>
      <c r="D168" s="78"/>
      <c r="F168" s="14"/>
      <c r="G168" s="14"/>
      <c r="H168" s="14"/>
      <c r="I168" s="14"/>
      <c r="J168" s="14"/>
      <c r="K168" s="14"/>
      <c r="O168" s="14"/>
    </row>
    <row r="169" spans="1:15" x14ac:dyDescent="0.4">
      <c r="A169" s="77"/>
      <c r="B169" s="77"/>
      <c r="C169" s="77"/>
      <c r="D169" s="78"/>
      <c r="F169" s="14"/>
      <c r="G169" s="14"/>
      <c r="H169" s="14"/>
      <c r="I169" s="14"/>
      <c r="J169" s="14"/>
      <c r="K169" s="14"/>
      <c r="O169" s="14"/>
    </row>
    <row r="170" spans="1:15" x14ac:dyDescent="0.4">
      <c r="A170" s="77"/>
      <c r="B170" s="77"/>
      <c r="C170" s="77"/>
      <c r="D170" s="78"/>
      <c r="F170" s="14"/>
      <c r="G170" s="14"/>
      <c r="H170" s="14"/>
      <c r="I170" s="14"/>
      <c r="J170" s="14"/>
      <c r="K170" s="14"/>
      <c r="O170" s="14"/>
    </row>
    <row r="171" spans="1:15" x14ac:dyDescent="0.4">
      <c r="A171" s="77"/>
      <c r="B171" s="77"/>
      <c r="C171" s="77"/>
      <c r="D171" s="78"/>
      <c r="F171" s="14"/>
      <c r="G171" s="14"/>
      <c r="H171" s="14"/>
      <c r="I171" s="14"/>
      <c r="J171" s="14"/>
      <c r="K171" s="14"/>
      <c r="O171" s="14"/>
    </row>
    <row r="172" spans="1:15" x14ac:dyDescent="0.4">
      <c r="A172" s="77"/>
      <c r="B172" s="77"/>
      <c r="C172" s="77"/>
      <c r="D172" s="78"/>
      <c r="F172" s="14"/>
      <c r="G172" s="14"/>
      <c r="H172" s="14"/>
      <c r="I172" s="14"/>
      <c r="J172" s="14"/>
      <c r="K172" s="14"/>
      <c r="O172" s="14"/>
    </row>
    <row r="173" spans="1:15" x14ac:dyDescent="0.4">
      <c r="A173" s="77"/>
      <c r="B173" s="77"/>
      <c r="C173" s="77"/>
      <c r="D173" s="78"/>
      <c r="F173" s="14"/>
      <c r="G173" s="14"/>
      <c r="H173" s="14"/>
      <c r="I173" s="14"/>
      <c r="J173" s="14"/>
      <c r="K173" s="14"/>
      <c r="O173" s="14"/>
    </row>
    <row r="174" spans="1:15" x14ac:dyDescent="0.4">
      <c r="A174" s="77"/>
      <c r="B174" s="77"/>
      <c r="C174" s="77"/>
      <c r="D174" s="78"/>
      <c r="E174" s="14"/>
      <c r="F174" s="14"/>
      <c r="G174" s="14"/>
      <c r="H174" s="14"/>
      <c r="I174" s="14"/>
      <c r="J174" s="14"/>
      <c r="K174" s="14"/>
      <c r="O174" s="14"/>
    </row>
    <row r="175" spans="1:15" x14ac:dyDescent="0.4">
      <c r="A175" s="77"/>
      <c r="B175" s="77"/>
      <c r="C175" s="77"/>
      <c r="D175" s="78"/>
      <c r="E175" s="14"/>
      <c r="F175" s="14"/>
      <c r="G175" s="14"/>
      <c r="H175" s="14"/>
      <c r="I175" s="14"/>
      <c r="J175" s="14"/>
      <c r="K175" s="14"/>
      <c r="O175" s="14"/>
    </row>
    <row r="176" spans="1:15" x14ac:dyDescent="0.4">
      <c r="A176" s="77"/>
      <c r="B176" s="77"/>
      <c r="C176" s="77"/>
      <c r="D176" s="78"/>
      <c r="E176" s="14"/>
      <c r="F176" s="14"/>
      <c r="G176" s="14"/>
      <c r="H176" s="14"/>
      <c r="I176" s="14"/>
      <c r="J176" s="14"/>
      <c r="K176" s="14"/>
      <c r="O176" s="14"/>
    </row>
    <row r="177" spans="1:15" x14ac:dyDescent="0.4">
      <c r="A177" s="77"/>
      <c r="B177" s="77"/>
      <c r="C177" s="77"/>
      <c r="D177" s="78"/>
      <c r="E177" s="14"/>
      <c r="F177" s="14"/>
      <c r="G177" s="14"/>
      <c r="H177" s="14"/>
      <c r="I177" s="14"/>
      <c r="J177" s="14"/>
      <c r="K177" s="14"/>
      <c r="O177" s="14"/>
    </row>
    <row r="178" spans="1:15" x14ac:dyDescent="0.4">
      <c r="A178" s="77"/>
      <c r="B178" s="77"/>
      <c r="C178" s="77"/>
      <c r="D178" s="78"/>
      <c r="E178" s="14"/>
      <c r="F178" s="14"/>
      <c r="G178" s="14"/>
      <c r="H178" s="14"/>
      <c r="I178" s="14"/>
      <c r="J178" s="14"/>
      <c r="K178" s="14"/>
      <c r="O178" s="14"/>
    </row>
    <row r="179" spans="1:15" x14ac:dyDescent="0.4">
      <c r="A179" s="77"/>
      <c r="B179" s="77"/>
      <c r="C179" s="77"/>
      <c r="D179" s="78"/>
      <c r="E179" s="14"/>
      <c r="F179" s="14"/>
      <c r="G179" s="14"/>
      <c r="H179" s="14"/>
      <c r="I179" s="14"/>
      <c r="J179" s="14"/>
      <c r="K179" s="14"/>
      <c r="O179" s="14"/>
    </row>
    <row r="180" spans="1:15" x14ac:dyDescent="0.4">
      <c r="A180" s="77"/>
      <c r="B180" s="77"/>
      <c r="C180" s="77"/>
      <c r="D180" s="78"/>
      <c r="E180" s="14"/>
      <c r="F180" s="14"/>
      <c r="G180" s="14"/>
      <c r="H180" s="14"/>
      <c r="I180" s="14"/>
      <c r="J180" s="14"/>
      <c r="K180" s="14"/>
      <c r="O180" s="14"/>
    </row>
    <row r="181" spans="1:15" x14ac:dyDescent="0.4">
      <c r="A181" s="77"/>
      <c r="B181" s="77"/>
      <c r="C181" s="77"/>
      <c r="D181" s="78"/>
      <c r="E181" s="14"/>
      <c r="F181" s="14"/>
      <c r="G181" s="14"/>
      <c r="H181" s="14"/>
      <c r="I181" s="14"/>
      <c r="J181" s="14"/>
      <c r="K181" s="14"/>
      <c r="O181" s="14"/>
    </row>
    <row r="182" spans="1:15" x14ac:dyDescent="0.4">
      <c r="A182" s="77"/>
      <c r="B182" s="77"/>
      <c r="C182" s="77"/>
      <c r="D182" s="78"/>
      <c r="E182" s="14"/>
      <c r="F182" s="14"/>
      <c r="G182" s="14"/>
      <c r="H182" s="14"/>
      <c r="I182" s="14"/>
      <c r="J182" s="14"/>
      <c r="K182" s="14"/>
      <c r="O182" s="14"/>
    </row>
    <row r="183" spans="1:15" x14ac:dyDescent="0.4">
      <c r="A183" s="77"/>
      <c r="B183" s="77"/>
      <c r="C183" s="77"/>
      <c r="D183" s="78"/>
      <c r="E183" s="14"/>
      <c r="F183" s="14"/>
      <c r="G183" s="14"/>
      <c r="H183" s="14"/>
      <c r="I183" s="14"/>
      <c r="J183" s="14"/>
      <c r="K183" s="14"/>
      <c r="O183" s="14"/>
    </row>
    <row r="184" spans="1:15" x14ac:dyDescent="0.4">
      <c r="A184" s="77"/>
      <c r="B184" s="77"/>
      <c r="C184" s="77"/>
      <c r="D184" s="78"/>
      <c r="E184" s="14"/>
      <c r="F184" s="14"/>
      <c r="G184" s="14"/>
      <c r="H184" s="14"/>
      <c r="I184" s="14"/>
      <c r="J184" s="14"/>
      <c r="K184" s="14"/>
      <c r="O184" s="14"/>
    </row>
    <row r="185" spans="1:15" x14ac:dyDescent="0.4">
      <c r="A185" s="77"/>
      <c r="B185" s="77"/>
      <c r="C185" s="77"/>
      <c r="D185" s="78"/>
      <c r="E185" s="14"/>
      <c r="F185" s="14"/>
      <c r="G185" s="14"/>
      <c r="H185" s="14"/>
      <c r="I185" s="14"/>
      <c r="J185" s="14"/>
      <c r="K185" s="14"/>
      <c r="O185" s="14"/>
    </row>
    <row r="186" spans="1:15" x14ac:dyDescent="0.4">
      <c r="A186" s="77"/>
      <c r="B186" s="77"/>
      <c r="C186" s="77"/>
      <c r="D186" s="78"/>
      <c r="E186" s="14"/>
      <c r="F186" s="14"/>
      <c r="G186" s="14"/>
      <c r="H186" s="14"/>
      <c r="I186" s="14"/>
      <c r="J186" s="14"/>
      <c r="K186" s="14"/>
      <c r="O186" s="14"/>
    </row>
    <row r="187" spans="1:15" x14ac:dyDescent="0.4">
      <c r="A187" s="77"/>
      <c r="B187" s="77"/>
      <c r="C187" s="77"/>
      <c r="D187" s="78"/>
      <c r="E187" s="14"/>
      <c r="F187" s="14"/>
      <c r="G187" s="14"/>
      <c r="H187" s="14"/>
      <c r="I187" s="14"/>
      <c r="J187" s="14"/>
      <c r="K187" s="14"/>
      <c r="O187" s="14"/>
    </row>
    <row r="188" spans="1:15" x14ac:dyDescent="0.4">
      <c r="A188" s="77"/>
      <c r="B188" s="77"/>
      <c r="C188" s="77"/>
      <c r="D188" s="78"/>
      <c r="E188" s="14"/>
      <c r="F188" s="14"/>
      <c r="G188" s="14"/>
      <c r="H188" s="14"/>
      <c r="I188" s="14"/>
      <c r="J188" s="14"/>
      <c r="K188" s="14"/>
      <c r="O188" s="14"/>
    </row>
    <row r="189" spans="1:15" x14ac:dyDescent="0.4">
      <c r="A189" s="77"/>
      <c r="B189" s="77"/>
      <c r="C189" s="77"/>
      <c r="D189" s="78"/>
      <c r="E189" s="14"/>
      <c r="F189" s="14"/>
      <c r="G189" s="14"/>
      <c r="H189" s="14"/>
      <c r="I189" s="14"/>
      <c r="J189" s="14"/>
      <c r="K189" s="14"/>
      <c r="O189" s="14"/>
    </row>
    <row r="190" spans="1:15" x14ac:dyDescent="0.4">
      <c r="A190" s="77"/>
      <c r="B190" s="77"/>
      <c r="C190" s="77"/>
      <c r="D190" s="78"/>
      <c r="E190" s="14"/>
      <c r="F190" s="14"/>
      <c r="G190" s="14"/>
      <c r="H190" s="14"/>
      <c r="I190" s="14"/>
      <c r="J190" s="14"/>
      <c r="K190" s="14"/>
      <c r="O190" s="14"/>
    </row>
    <row r="191" spans="1:15" x14ac:dyDescent="0.4">
      <c r="A191" s="77"/>
      <c r="B191" s="77"/>
      <c r="C191" s="77"/>
      <c r="D191" s="78"/>
      <c r="E191" s="14"/>
      <c r="F191" s="14"/>
      <c r="G191" s="14"/>
      <c r="H191" s="14"/>
      <c r="I191" s="14"/>
      <c r="J191" s="14"/>
      <c r="K191" s="14"/>
      <c r="O191" s="14"/>
    </row>
    <row r="192" spans="1:15" x14ac:dyDescent="0.4">
      <c r="A192" s="77"/>
      <c r="B192" s="77"/>
      <c r="C192" s="77"/>
      <c r="D192" s="78"/>
      <c r="E192" s="14"/>
      <c r="F192" s="14"/>
      <c r="G192" s="14"/>
      <c r="H192" s="14"/>
      <c r="I192" s="14"/>
      <c r="J192" s="14"/>
      <c r="K192" s="14"/>
      <c r="O192" s="14"/>
    </row>
    <row r="193" spans="1:15" x14ac:dyDescent="0.4">
      <c r="A193" s="77"/>
      <c r="B193" s="77"/>
      <c r="C193" s="77"/>
      <c r="D193" s="78"/>
      <c r="E193" s="14"/>
      <c r="F193" s="14"/>
      <c r="G193" s="14"/>
      <c r="H193" s="14"/>
      <c r="I193" s="14"/>
      <c r="J193" s="14"/>
      <c r="K193" s="14"/>
      <c r="O193" s="14"/>
    </row>
    <row r="194" spans="1:15" x14ac:dyDescent="0.4">
      <c r="A194" s="77"/>
      <c r="B194" s="77"/>
      <c r="C194" s="77"/>
      <c r="D194" s="78"/>
      <c r="E194" s="14"/>
      <c r="F194" s="14"/>
      <c r="G194" s="14"/>
      <c r="H194" s="14"/>
      <c r="I194" s="14"/>
      <c r="J194" s="14"/>
      <c r="K194" s="14"/>
      <c r="O194" s="14"/>
    </row>
    <row r="195" spans="1:15" x14ac:dyDescent="0.4">
      <c r="A195" s="77"/>
      <c r="B195" s="77"/>
      <c r="C195" s="77"/>
      <c r="D195" s="78"/>
      <c r="E195" s="14"/>
      <c r="F195" s="14"/>
      <c r="G195" s="14"/>
      <c r="H195" s="14"/>
      <c r="I195" s="14"/>
      <c r="J195" s="14"/>
      <c r="K195" s="14"/>
      <c r="O195" s="14"/>
    </row>
    <row r="196" spans="1:15" x14ac:dyDescent="0.4">
      <c r="A196" s="77"/>
      <c r="B196" s="77"/>
      <c r="C196" s="77"/>
      <c r="D196" s="78"/>
      <c r="E196" s="14"/>
      <c r="F196" s="14"/>
      <c r="G196" s="14"/>
      <c r="H196" s="14"/>
      <c r="I196" s="14"/>
      <c r="J196" s="14"/>
      <c r="K196" s="14"/>
      <c r="O196" s="14"/>
    </row>
    <row r="197" spans="1:15" x14ac:dyDescent="0.4">
      <c r="A197" s="77"/>
      <c r="B197" s="77"/>
      <c r="C197" s="77"/>
      <c r="D197" s="78"/>
      <c r="E197" s="14"/>
      <c r="F197" s="14"/>
      <c r="G197" s="14"/>
      <c r="H197" s="14"/>
      <c r="I197" s="14"/>
      <c r="J197" s="14"/>
      <c r="K197" s="14"/>
      <c r="O197" s="14"/>
    </row>
    <row r="198" spans="1:15" x14ac:dyDescent="0.4">
      <c r="A198" s="77"/>
      <c r="B198" s="77"/>
      <c r="C198" s="77"/>
      <c r="D198" s="78"/>
      <c r="E198" s="14"/>
      <c r="F198" s="14"/>
      <c r="G198" s="14"/>
      <c r="H198" s="14"/>
      <c r="I198" s="14"/>
      <c r="J198" s="14"/>
      <c r="K198" s="14"/>
      <c r="O198" s="14"/>
    </row>
    <row r="199" spans="1:15" x14ac:dyDescent="0.4">
      <c r="A199" s="77"/>
      <c r="B199" s="77"/>
      <c r="C199" s="77"/>
      <c r="D199" s="78"/>
      <c r="E199" s="14"/>
      <c r="F199" s="14"/>
      <c r="G199" s="14"/>
      <c r="H199" s="14"/>
      <c r="I199" s="14"/>
      <c r="J199" s="14"/>
      <c r="K199" s="14"/>
      <c r="O199" s="14"/>
    </row>
    <row r="200" spans="1:15" x14ac:dyDescent="0.4">
      <c r="A200" s="77"/>
      <c r="B200" s="77"/>
      <c r="C200" s="77"/>
      <c r="D200" s="78"/>
      <c r="E200" s="14"/>
      <c r="F200" s="14"/>
      <c r="G200" s="14"/>
      <c r="H200" s="14"/>
      <c r="I200" s="14"/>
      <c r="J200" s="14"/>
      <c r="K200" s="14"/>
      <c r="O200" s="14"/>
    </row>
    <row r="201" spans="1:15" x14ac:dyDescent="0.4">
      <c r="A201" s="77"/>
      <c r="B201" s="77"/>
      <c r="C201" s="77"/>
      <c r="D201" s="78"/>
      <c r="E201" s="14"/>
      <c r="F201" s="14"/>
      <c r="G201" s="14"/>
      <c r="H201" s="14"/>
      <c r="I201" s="14"/>
      <c r="J201" s="14"/>
      <c r="K201" s="14"/>
      <c r="O201" s="14"/>
    </row>
    <row r="202" spans="1:15" x14ac:dyDescent="0.4">
      <c r="A202" s="77"/>
      <c r="B202" s="77"/>
      <c r="C202" s="77"/>
      <c r="D202" s="78"/>
      <c r="E202" s="14"/>
      <c r="F202" s="14"/>
      <c r="G202" s="14"/>
      <c r="H202" s="14"/>
      <c r="I202" s="14"/>
      <c r="J202" s="14"/>
      <c r="K202" s="14"/>
      <c r="O202" s="14"/>
    </row>
    <row r="203" spans="1:15" x14ac:dyDescent="0.4">
      <c r="A203" s="77"/>
      <c r="B203" s="77"/>
      <c r="C203" s="77"/>
      <c r="D203" s="78"/>
      <c r="E203" s="14"/>
      <c r="F203" s="14"/>
      <c r="G203" s="14"/>
      <c r="H203" s="14"/>
      <c r="I203" s="14"/>
      <c r="J203" s="14"/>
      <c r="K203" s="14"/>
      <c r="O203" s="14"/>
    </row>
    <row r="204" spans="1:15" x14ac:dyDescent="0.4">
      <c r="A204" s="77"/>
      <c r="B204" s="77"/>
      <c r="C204" s="77"/>
      <c r="D204" s="78"/>
      <c r="E204" s="14"/>
      <c r="F204" s="14"/>
      <c r="G204" s="14"/>
      <c r="H204" s="14"/>
      <c r="I204" s="14"/>
      <c r="J204" s="14"/>
      <c r="K204" s="14"/>
      <c r="O204" s="14"/>
    </row>
    <row r="205" spans="1:15" x14ac:dyDescent="0.4">
      <c r="A205" s="77"/>
      <c r="B205" s="77"/>
      <c r="C205" s="77"/>
      <c r="D205" s="78"/>
      <c r="E205" s="14"/>
      <c r="F205" s="14"/>
      <c r="G205" s="14"/>
      <c r="H205" s="14"/>
      <c r="I205" s="14"/>
      <c r="J205" s="14"/>
      <c r="K205" s="14"/>
      <c r="O205" s="14"/>
    </row>
    <row r="206" spans="1:15" x14ac:dyDescent="0.4">
      <c r="A206" s="77"/>
      <c r="B206" s="77"/>
      <c r="C206" s="77"/>
      <c r="D206" s="78"/>
      <c r="E206" s="14"/>
      <c r="F206" s="14"/>
      <c r="G206" s="14"/>
      <c r="H206" s="14"/>
      <c r="I206" s="14"/>
      <c r="J206" s="14"/>
      <c r="K206" s="14"/>
      <c r="O206" s="14"/>
    </row>
    <row r="207" spans="1:15" x14ac:dyDescent="0.4">
      <c r="A207" s="77"/>
      <c r="B207" s="77"/>
      <c r="C207" s="77"/>
      <c r="D207" s="78"/>
      <c r="E207" s="14"/>
      <c r="F207" s="14"/>
      <c r="G207" s="14"/>
      <c r="H207" s="14"/>
      <c r="I207" s="14"/>
      <c r="J207" s="14"/>
      <c r="K207" s="14"/>
      <c r="O207" s="14"/>
    </row>
    <row r="208" spans="1:15" x14ac:dyDescent="0.4">
      <c r="A208" s="77"/>
      <c r="B208" s="77"/>
      <c r="C208" s="77"/>
      <c r="D208" s="78"/>
      <c r="E208" s="14"/>
      <c r="F208" s="14"/>
      <c r="G208" s="14"/>
      <c r="H208" s="14"/>
      <c r="I208" s="14"/>
      <c r="J208" s="14"/>
      <c r="K208" s="14"/>
      <c r="O208" s="14"/>
    </row>
    <row r="209" spans="1:15" x14ac:dyDescent="0.4">
      <c r="A209" s="77"/>
      <c r="B209" s="77"/>
      <c r="C209" s="77"/>
      <c r="D209" s="78"/>
      <c r="E209" s="14"/>
      <c r="F209" s="14"/>
      <c r="G209" s="14"/>
      <c r="H209" s="14"/>
      <c r="I209" s="14"/>
      <c r="J209" s="14"/>
      <c r="K209" s="14"/>
      <c r="O209" s="14"/>
    </row>
    <row r="210" spans="1:15" x14ac:dyDescent="0.4">
      <c r="A210" s="77"/>
      <c r="B210" s="77"/>
      <c r="C210" s="77"/>
      <c r="D210" s="78"/>
      <c r="E210" s="14"/>
      <c r="F210" s="14"/>
      <c r="G210" s="14"/>
      <c r="H210" s="14"/>
      <c r="I210" s="14"/>
      <c r="J210" s="14"/>
      <c r="K210" s="14"/>
      <c r="O210" s="14"/>
    </row>
    <row r="211" spans="1:15" x14ac:dyDescent="0.4">
      <c r="A211" s="77"/>
      <c r="B211" s="77"/>
      <c r="C211" s="77"/>
      <c r="D211" s="78"/>
      <c r="E211" s="14"/>
      <c r="F211" s="14"/>
      <c r="G211" s="14"/>
      <c r="H211" s="14"/>
      <c r="I211" s="14"/>
      <c r="J211" s="14"/>
      <c r="K211" s="14"/>
      <c r="O211" s="14"/>
    </row>
    <row r="212" spans="1:15" x14ac:dyDescent="0.4">
      <c r="A212" s="77"/>
      <c r="B212" s="77"/>
      <c r="C212" s="77"/>
      <c r="D212" s="78"/>
      <c r="E212" s="14"/>
      <c r="F212" s="14"/>
      <c r="G212" s="14"/>
      <c r="H212" s="14"/>
      <c r="I212" s="14"/>
      <c r="J212" s="14"/>
      <c r="K212" s="14"/>
      <c r="O212" s="14"/>
    </row>
    <row r="213" spans="1:15" x14ac:dyDescent="0.4">
      <c r="A213" s="77"/>
      <c r="B213" s="77"/>
      <c r="C213" s="77"/>
      <c r="D213" s="78"/>
      <c r="E213" s="14"/>
      <c r="F213" s="14"/>
      <c r="G213" s="14"/>
      <c r="H213" s="14"/>
      <c r="I213" s="14"/>
      <c r="J213" s="14"/>
      <c r="K213" s="14"/>
      <c r="O213" s="14"/>
    </row>
    <row r="214" spans="1:15" x14ac:dyDescent="0.4">
      <c r="A214" s="77"/>
      <c r="B214" s="77"/>
      <c r="C214" s="77"/>
      <c r="D214" s="78"/>
      <c r="E214" s="14"/>
      <c r="F214" s="14"/>
      <c r="G214" s="14"/>
      <c r="H214" s="14"/>
      <c r="I214" s="14"/>
      <c r="J214" s="14"/>
      <c r="K214" s="14"/>
      <c r="O214" s="14"/>
    </row>
    <row r="215" spans="1:15" x14ac:dyDescent="0.4">
      <c r="A215" s="77"/>
      <c r="B215" s="77"/>
      <c r="C215" s="77"/>
      <c r="D215" s="78"/>
      <c r="E215" s="14"/>
      <c r="F215" s="14"/>
      <c r="G215" s="14"/>
      <c r="H215" s="14"/>
      <c r="I215" s="14"/>
      <c r="J215" s="14"/>
      <c r="K215" s="14"/>
      <c r="O215" s="14"/>
    </row>
    <row r="216" spans="1:15" x14ac:dyDescent="0.4">
      <c r="A216" s="77"/>
      <c r="B216" s="77"/>
      <c r="C216" s="77"/>
      <c r="D216" s="78"/>
      <c r="E216" s="14"/>
      <c r="F216" s="14"/>
      <c r="G216" s="14"/>
      <c r="H216" s="14"/>
      <c r="I216" s="14"/>
      <c r="J216" s="14"/>
      <c r="K216" s="14"/>
      <c r="O216" s="14"/>
    </row>
    <row r="217" spans="1:15" x14ac:dyDescent="0.4">
      <c r="A217" s="77"/>
      <c r="B217" s="77"/>
      <c r="C217" s="77"/>
      <c r="D217" s="78"/>
      <c r="E217" s="14"/>
      <c r="F217" s="14"/>
      <c r="G217" s="14"/>
      <c r="H217" s="14"/>
      <c r="I217" s="14"/>
      <c r="J217" s="14"/>
      <c r="K217" s="14"/>
      <c r="O217" s="14"/>
    </row>
    <row r="218" spans="1:15" x14ac:dyDescent="0.4">
      <c r="A218" s="77"/>
      <c r="B218" s="77"/>
      <c r="C218" s="77"/>
      <c r="D218" s="78"/>
      <c r="E218" s="14"/>
      <c r="F218" s="14"/>
      <c r="G218" s="14"/>
      <c r="H218" s="14"/>
      <c r="I218" s="14"/>
      <c r="J218" s="14"/>
      <c r="K218" s="14"/>
      <c r="O218" s="14"/>
    </row>
    <row r="219" spans="1:15" x14ac:dyDescent="0.4">
      <c r="A219" s="77"/>
      <c r="B219" s="77"/>
      <c r="C219" s="77"/>
      <c r="D219" s="78"/>
      <c r="E219" s="14"/>
      <c r="F219" s="14"/>
      <c r="G219" s="14"/>
      <c r="H219" s="14"/>
      <c r="I219" s="14"/>
      <c r="J219" s="14"/>
      <c r="K219" s="14"/>
      <c r="O219" s="14"/>
    </row>
    <row r="220" spans="1:15" x14ac:dyDescent="0.4">
      <c r="A220" s="77"/>
      <c r="B220" s="77"/>
      <c r="C220" s="77"/>
      <c r="D220" s="78"/>
      <c r="E220" s="14"/>
      <c r="F220" s="14"/>
      <c r="G220" s="14"/>
      <c r="H220" s="14"/>
      <c r="I220" s="14"/>
      <c r="J220" s="14"/>
      <c r="K220" s="14"/>
      <c r="O220" s="14"/>
    </row>
    <row r="221" spans="1:15" x14ac:dyDescent="0.4">
      <c r="A221" s="77"/>
      <c r="B221" s="77"/>
      <c r="C221" s="77"/>
      <c r="D221" s="78"/>
      <c r="E221" s="14"/>
      <c r="F221" s="14"/>
      <c r="G221" s="14"/>
      <c r="H221" s="14"/>
      <c r="I221" s="14"/>
      <c r="J221" s="14"/>
      <c r="K221" s="14"/>
      <c r="O221" s="14"/>
    </row>
    <row r="222" spans="1:15" x14ac:dyDescent="0.4">
      <c r="A222" s="77"/>
      <c r="B222" s="77"/>
      <c r="C222" s="77"/>
      <c r="D222" s="78"/>
      <c r="E222" s="14"/>
      <c r="F222" s="14"/>
      <c r="G222" s="14"/>
      <c r="H222" s="14"/>
      <c r="I222" s="14"/>
      <c r="J222" s="14"/>
      <c r="K222" s="14"/>
      <c r="O222" s="14"/>
    </row>
    <row r="223" spans="1:15" x14ac:dyDescent="0.4">
      <c r="A223" s="77"/>
      <c r="B223" s="77"/>
      <c r="C223" s="77"/>
      <c r="D223" s="78"/>
      <c r="E223" s="14"/>
      <c r="F223" s="14"/>
      <c r="G223" s="14"/>
      <c r="H223" s="14"/>
      <c r="I223" s="14"/>
      <c r="J223" s="14"/>
      <c r="K223" s="14"/>
      <c r="O223" s="14"/>
    </row>
    <row r="224" spans="1:15" x14ac:dyDescent="0.4">
      <c r="A224" s="77"/>
      <c r="B224" s="77"/>
      <c r="C224" s="77"/>
      <c r="D224" s="78"/>
      <c r="E224" s="14"/>
      <c r="F224" s="14"/>
      <c r="G224" s="14"/>
      <c r="H224" s="14"/>
      <c r="I224" s="14"/>
      <c r="J224" s="14"/>
      <c r="K224" s="14"/>
      <c r="O224" s="14"/>
    </row>
    <row r="225" spans="1:15" x14ac:dyDescent="0.4">
      <c r="A225" s="77"/>
      <c r="B225" s="77"/>
      <c r="C225" s="77"/>
      <c r="D225" s="78"/>
      <c r="E225" s="14"/>
      <c r="F225" s="14"/>
      <c r="G225" s="14"/>
      <c r="H225" s="14"/>
      <c r="I225" s="14"/>
      <c r="J225" s="14"/>
      <c r="K225" s="14"/>
      <c r="O225" s="14"/>
    </row>
    <row r="226" spans="1:15" x14ac:dyDescent="0.4">
      <c r="A226" s="77"/>
      <c r="B226" s="77"/>
      <c r="C226" s="77"/>
      <c r="D226" s="78"/>
      <c r="E226" s="14"/>
      <c r="F226" s="14"/>
      <c r="G226" s="14"/>
      <c r="H226" s="14"/>
      <c r="I226" s="14"/>
      <c r="J226" s="14"/>
      <c r="K226" s="14"/>
      <c r="O226" s="14"/>
    </row>
    <row r="227" spans="1:15" x14ac:dyDescent="0.4">
      <c r="A227" s="77"/>
      <c r="B227" s="77"/>
      <c r="C227" s="77"/>
      <c r="D227" s="78"/>
      <c r="E227" s="14"/>
      <c r="F227" s="14"/>
      <c r="G227" s="14"/>
      <c r="H227" s="14"/>
      <c r="I227" s="14"/>
      <c r="J227" s="14"/>
      <c r="K227" s="14"/>
      <c r="O227" s="14"/>
    </row>
    <row r="228" spans="1:15" x14ac:dyDescent="0.4">
      <c r="A228" s="77"/>
      <c r="B228" s="77"/>
      <c r="C228" s="77"/>
      <c r="D228" s="78"/>
      <c r="E228" s="14"/>
      <c r="F228" s="14"/>
      <c r="G228" s="14"/>
      <c r="H228" s="14"/>
      <c r="I228" s="14"/>
      <c r="J228" s="14"/>
      <c r="K228" s="14"/>
      <c r="O228" s="14"/>
    </row>
    <row r="229" spans="1:15" x14ac:dyDescent="0.4">
      <c r="A229" s="77"/>
      <c r="B229" s="77"/>
      <c r="C229" s="77"/>
      <c r="D229" s="78"/>
      <c r="E229" s="14"/>
      <c r="F229" s="14"/>
      <c r="G229" s="14"/>
      <c r="H229" s="14"/>
      <c r="I229" s="14"/>
      <c r="J229" s="14"/>
      <c r="K229" s="14"/>
      <c r="O229" s="14"/>
    </row>
    <row r="230" spans="1:15" x14ac:dyDescent="0.4">
      <c r="A230" s="77"/>
      <c r="B230" s="77"/>
      <c r="C230" s="77"/>
      <c r="D230" s="78"/>
      <c r="E230" s="14"/>
      <c r="F230" s="14"/>
      <c r="G230" s="14"/>
      <c r="H230" s="14"/>
      <c r="I230" s="14"/>
      <c r="J230" s="14"/>
      <c r="K230" s="14"/>
      <c r="O230" s="14"/>
    </row>
    <row r="231" spans="1:15" x14ac:dyDescent="0.4">
      <c r="A231" s="77"/>
      <c r="B231" s="77"/>
      <c r="C231" s="77"/>
      <c r="D231" s="78"/>
      <c r="E231" s="14"/>
      <c r="F231" s="14"/>
      <c r="G231" s="14"/>
      <c r="H231" s="14"/>
      <c r="I231" s="14"/>
      <c r="J231" s="14"/>
      <c r="K231" s="14"/>
      <c r="O231" s="14"/>
    </row>
    <row r="232" spans="1:15" x14ac:dyDescent="0.4">
      <c r="A232" s="77"/>
      <c r="B232" s="77"/>
      <c r="C232" s="77"/>
      <c r="D232" s="78"/>
      <c r="E232" s="14"/>
      <c r="F232" s="14"/>
      <c r="G232" s="14"/>
      <c r="H232" s="14"/>
      <c r="I232" s="14"/>
      <c r="J232" s="14"/>
      <c r="K232" s="14"/>
      <c r="O232" s="14"/>
    </row>
    <row r="233" spans="1:15" x14ac:dyDescent="0.4">
      <c r="A233" s="77"/>
      <c r="B233" s="77"/>
      <c r="C233" s="77"/>
      <c r="D233" s="78"/>
      <c r="E233" s="14"/>
      <c r="F233" s="14"/>
      <c r="G233" s="14"/>
      <c r="H233" s="14"/>
      <c r="I233" s="14"/>
      <c r="J233" s="14"/>
      <c r="K233" s="14"/>
      <c r="O233" s="14"/>
    </row>
    <row r="234" spans="1:15" x14ac:dyDescent="0.4">
      <c r="A234" s="77"/>
      <c r="B234" s="77"/>
      <c r="C234" s="77"/>
      <c r="D234" s="78"/>
      <c r="E234" s="14"/>
      <c r="F234" s="14"/>
      <c r="G234" s="14"/>
      <c r="H234" s="14"/>
      <c r="I234" s="14"/>
      <c r="J234" s="14"/>
      <c r="K234" s="14"/>
      <c r="O234" s="14"/>
    </row>
    <row r="235" spans="1:15" x14ac:dyDescent="0.4">
      <c r="A235" s="77"/>
      <c r="B235" s="77"/>
      <c r="C235" s="77"/>
      <c r="D235" s="78"/>
      <c r="E235" s="14"/>
      <c r="F235" s="14"/>
      <c r="G235" s="14"/>
      <c r="H235" s="14"/>
      <c r="I235" s="14"/>
      <c r="J235" s="14"/>
      <c r="K235" s="14"/>
      <c r="O235" s="14"/>
    </row>
    <row r="236" spans="1:15" x14ac:dyDescent="0.4">
      <c r="A236" s="77"/>
      <c r="B236" s="77"/>
      <c r="C236" s="77"/>
      <c r="D236" s="78"/>
      <c r="E236" s="14"/>
      <c r="F236" s="14"/>
      <c r="G236" s="14"/>
      <c r="H236" s="14"/>
      <c r="I236" s="14"/>
      <c r="J236" s="14"/>
      <c r="K236" s="14"/>
      <c r="O236" s="14"/>
    </row>
    <row r="237" spans="1:15" x14ac:dyDescent="0.4">
      <c r="A237" s="77"/>
      <c r="B237" s="77"/>
      <c r="C237" s="77"/>
      <c r="D237" s="78"/>
      <c r="E237" s="14"/>
      <c r="F237" s="14"/>
      <c r="G237" s="14"/>
      <c r="H237" s="14"/>
      <c r="I237" s="14"/>
      <c r="J237" s="14"/>
      <c r="K237" s="14"/>
      <c r="O237" s="14"/>
    </row>
    <row r="238" spans="1:15" x14ac:dyDescent="0.4">
      <c r="A238" s="77"/>
      <c r="B238" s="77"/>
      <c r="C238" s="77"/>
      <c r="D238" s="78"/>
      <c r="E238" s="14"/>
      <c r="F238" s="14"/>
      <c r="G238" s="14"/>
      <c r="H238" s="14"/>
      <c r="I238" s="14"/>
      <c r="J238" s="14"/>
      <c r="K238" s="14"/>
      <c r="O238" s="14"/>
    </row>
    <row r="239" spans="1:15" x14ac:dyDescent="0.4">
      <c r="A239" s="77"/>
      <c r="B239" s="77"/>
      <c r="C239" s="77"/>
      <c r="D239" s="78"/>
      <c r="E239" s="14"/>
      <c r="F239" s="14"/>
      <c r="G239" s="14"/>
      <c r="H239" s="14"/>
      <c r="I239" s="14"/>
      <c r="J239" s="14"/>
      <c r="K239" s="14"/>
      <c r="O239" s="14"/>
    </row>
    <row r="240" spans="1:15" x14ac:dyDescent="0.4">
      <c r="A240" s="77"/>
      <c r="B240" s="77"/>
      <c r="C240" s="77"/>
      <c r="D240" s="78"/>
      <c r="E240" s="14"/>
      <c r="F240" s="14"/>
      <c r="G240" s="14"/>
      <c r="H240" s="14"/>
      <c r="I240" s="14"/>
      <c r="J240" s="14"/>
      <c r="K240" s="14"/>
      <c r="O240" s="14"/>
    </row>
    <row r="241" spans="1:15" x14ac:dyDescent="0.4">
      <c r="A241" s="77"/>
      <c r="B241" s="77"/>
      <c r="C241" s="77"/>
      <c r="D241" s="78"/>
      <c r="E241" s="14"/>
      <c r="F241" s="14"/>
      <c r="G241" s="14"/>
      <c r="H241" s="14"/>
      <c r="I241" s="14"/>
      <c r="J241" s="14"/>
      <c r="K241" s="14"/>
      <c r="O241" s="14"/>
    </row>
    <row r="242" spans="1:15" x14ac:dyDescent="0.4">
      <c r="A242" s="77"/>
      <c r="B242" s="77"/>
      <c r="C242" s="77"/>
      <c r="D242" s="78"/>
      <c r="E242" s="14"/>
      <c r="F242" s="14"/>
      <c r="G242" s="14"/>
      <c r="H242" s="14"/>
      <c r="I242" s="14"/>
      <c r="J242" s="14"/>
      <c r="K242" s="14"/>
      <c r="O242" s="14"/>
    </row>
    <row r="243" spans="1:15" x14ac:dyDescent="0.4">
      <c r="A243" s="77"/>
      <c r="B243" s="77"/>
      <c r="C243" s="77"/>
      <c r="D243" s="78"/>
      <c r="E243" s="14"/>
      <c r="F243" s="14"/>
      <c r="G243" s="14"/>
      <c r="H243" s="14"/>
      <c r="I243" s="14"/>
      <c r="J243" s="14"/>
      <c r="K243" s="14"/>
      <c r="O243" s="14"/>
    </row>
    <row r="244" spans="1:15" x14ac:dyDescent="0.4">
      <c r="A244" s="77"/>
      <c r="B244" s="77"/>
      <c r="C244" s="77"/>
      <c r="D244" s="78"/>
      <c r="E244" s="14"/>
      <c r="F244" s="14"/>
      <c r="G244" s="14"/>
      <c r="H244" s="14"/>
      <c r="I244" s="14"/>
      <c r="J244" s="14"/>
      <c r="K244" s="14"/>
      <c r="O244" s="14"/>
    </row>
    <row r="245" spans="1:15" x14ac:dyDescent="0.4">
      <c r="A245" s="77"/>
      <c r="B245" s="77"/>
      <c r="C245" s="77"/>
      <c r="D245" s="78"/>
      <c r="E245" s="14"/>
      <c r="F245" s="14"/>
      <c r="G245" s="14"/>
      <c r="H245" s="14"/>
      <c r="I245" s="14"/>
      <c r="J245" s="14"/>
      <c r="K245" s="14"/>
      <c r="O245" s="14"/>
    </row>
    <row r="246" spans="1:15" x14ac:dyDescent="0.4">
      <c r="A246" s="77"/>
      <c r="B246" s="77"/>
      <c r="C246" s="77"/>
      <c r="D246" s="78"/>
      <c r="E246" s="14"/>
      <c r="F246" s="14"/>
      <c r="G246" s="14"/>
      <c r="H246" s="14"/>
      <c r="I246" s="14"/>
      <c r="J246" s="14"/>
      <c r="K246" s="14"/>
      <c r="O246" s="14"/>
    </row>
    <row r="247" spans="1:15" x14ac:dyDescent="0.4">
      <c r="A247" s="77"/>
      <c r="B247" s="77"/>
      <c r="C247" s="77"/>
      <c r="D247" s="78"/>
      <c r="E247" s="14"/>
      <c r="F247" s="14"/>
      <c r="G247" s="14"/>
      <c r="H247" s="14"/>
      <c r="I247" s="14"/>
      <c r="J247" s="14"/>
      <c r="K247" s="14"/>
      <c r="O247" s="14"/>
    </row>
    <row r="248" spans="1:15" x14ac:dyDescent="0.4">
      <c r="A248" s="77"/>
      <c r="B248" s="77"/>
      <c r="C248" s="77"/>
      <c r="D248" s="78"/>
      <c r="E248" s="14"/>
      <c r="F248" s="14"/>
      <c r="G248" s="14"/>
      <c r="H248" s="14"/>
      <c r="I248" s="14"/>
      <c r="J248" s="14"/>
      <c r="K248" s="14"/>
      <c r="O248" s="14"/>
    </row>
    <row r="249" spans="1:15" x14ac:dyDescent="0.4">
      <c r="A249" s="77"/>
      <c r="B249" s="77"/>
      <c r="C249" s="77"/>
      <c r="D249" s="78"/>
      <c r="E249" s="14"/>
      <c r="F249" s="14"/>
      <c r="G249" s="14"/>
      <c r="H249" s="14"/>
      <c r="I249" s="14"/>
      <c r="J249" s="14"/>
      <c r="K249" s="14"/>
      <c r="O249" s="14"/>
    </row>
    <row r="250" spans="1:15" x14ac:dyDescent="0.4">
      <c r="A250" s="77"/>
      <c r="B250" s="77"/>
      <c r="C250" s="77"/>
      <c r="D250" s="78"/>
      <c r="E250" s="14"/>
      <c r="F250" s="14"/>
      <c r="G250" s="14"/>
      <c r="H250" s="14"/>
      <c r="I250" s="14"/>
      <c r="J250" s="14"/>
      <c r="K250" s="14"/>
      <c r="O250" s="14"/>
    </row>
    <row r="251" spans="1:15" x14ac:dyDescent="0.4">
      <c r="A251" s="77"/>
      <c r="B251" s="77"/>
      <c r="C251" s="77"/>
      <c r="D251" s="78"/>
      <c r="E251" s="14"/>
      <c r="F251" s="14"/>
      <c r="G251" s="14"/>
      <c r="H251" s="14"/>
      <c r="I251" s="14"/>
      <c r="J251" s="14"/>
      <c r="K251" s="14"/>
      <c r="O251" s="14"/>
    </row>
    <row r="252" spans="1:15" x14ac:dyDescent="0.4">
      <c r="A252" s="77"/>
      <c r="B252" s="77"/>
      <c r="C252" s="77"/>
      <c r="D252" s="78"/>
      <c r="E252" s="14"/>
      <c r="F252" s="14"/>
      <c r="G252" s="14"/>
      <c r="H252" s="14"/>
      <c r="I252" s="14"/>
      <c r="J252" s="14"/>
      <c r="K252" s="14"/>
      <c r="O252" s="14"/>
    </row>
    <row r="253" spans="1:15" x14ac:dyDescent="0.4">
      <c r="A253" s="77"/>
      <c r="B253" s="77"/>
      <c r="C253" s="77"/>
      <c r="D253" s="78"/>
      <c r="E253" s="14"/>
      <c r="F253" s="14"/>
      <c r="G253" s="14"/>
      <c r="H253" s="14"/>
      <c r="I253" s="14"/>
      <c r="J253" s="14"/>
      <c r="K253" s="14"/>
      <c r="O253" s="14"/>
    </row>
    <row r="254" spans="1:15" x14ac:dyDescent="0.4">
      <c r="A254" s="77"/>
      <c r="B254" s="77"/>
      <c r="C254" s="77"/>
      <c r="D254" s="78"/>
      <c r="E254" s="14"/>
      <c r="F254" s="14"/>
      <c r="G254" s="14"/>
      <c r="H254" s="14"/>
      <c r="I254" s="14"/>
      <c r="J254" s="14"/>
      <c r="K254" s="14"/>
      <c r="O254" s="14"/>
    </row>
    <row r="255" spans="1:15" x14ac:dyDescent="0.4">
      <c r="A255" s="77"/>
      <c r="B255" s="77"/>
      <c r="C255" s="77"/>
      <c r="D255" s="78"/>
      <c r="E255" s="14"/>
      <c r="F255" s="14"/>
      <c r="G255" s="14"/>
      <c r="H255" s="14"/>
      <c r="I255" s="14"/>
      <c r="J255" s="14"/>
      <c r="K255" s="14"/>
      <c r="O255" s="14"/>
    </row>
    <row r="256" spans="1:15" x14ac:dyDescent="0.4">
      <c r="A256" s="77"/>
      <c r="B256" s="77"/>
      <c r="C256" s="77"/>
      <c r="D256" s="78"/>
      <c r="E256" s="14"/>
      <c r="F256" s="14"/>
    </row>
    <row r="257" spans="1:6" x14ac:dyDescent="0.4">
      <c r="A257" s="77"/>
      <c r="B257" s="77"/>
      <c r="C257" s="77"/>
      <c r="D257" s="78"/>
      <c r="E257" s="14"/>
      <c r="F257" s="14"/>
    </row>
    <row r="258" spans="1:6" x14ac:dyDescent="0.4">
      <c r="A258" s="77"/>
      <c r="B258" s="77"/>
      <c r="C258" s="77"/>
      <c r="D258" s="78"/>
      <c r="E258" s="14"/>
      <c r="F258" s="14"/>
    </row>
    <row r="259" spans="1:6" x14ac:dyDescent="0.4">
      <c r="A259" s="77"/>
      <c r="B259" s="77"/>
      <c r="C259" s="77"/>
      <c r="D259" s="78"/>
      <c r="E259" s="14"/>
      <c r="F259" s="14"/>
    </row>
    <row r="260" spans="1:6" x14ac:dyDescent="0.4">
      <c r="A260" s="77"/>
      <c r="B260" s="77"/>
      <c r="C260" s="77"/>
      <c r="D260" s="78"/>
      <c r="E260" s="14"/>
      <c r="F260" s="14"/>
    </row>
    <row r="261" spans="1:6" x14ac:dyDescent="0.4">
      <c r="A261" s="77"/>
      <c r="B261" s="77"/>
      <c r="C261" s="77"/>
      <c r="D261" s="78"/>
      <c r="E261" s="14"/>
      <c r="F261" s="14"/>
    </row>
    <row r="262" spans="1:6" x14ac:dyDescent="0.4">
      <c r="A262" s="77"/>
      <c r="B262" s="77"/>
      <c r="C262" s="77"/>
      <c r="D262" s="78"/>
      <c r="E262" s="14"/>
      <c r="F262" s="14"/>
    </row>
  </sheetData>
  <sheetProtection selectLockedCells="1" selectUnlockedCells="1"/>
  <mergeCells count="3">
    <mergeCell ref="E1:J1"/>
    <mergeCell ref="A3:F3"/>
    <mergeCell ref="F2:I2"/>
  </mergeCells>
  <phoneticPr fontId="1" type="noConversion"/>
  <pageMargins left="0.7" right="0.7" top="0.75" bottom="0.75" header="0.3" footer="0.3"/>
  <pageSetup paperSize="9" scale="44" firstPageNumber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"/>
  <sheetViews>
    <sheetView topLeftCell="A22" workbookViewId="0">
      <selection activeCell="C35" sqref="C35"/>
    </sheetView>
  </sheetViews>
  <sheetFormatPr defaultColWidth="9.109375" defaultRowHeight="24.6" x14ac:dyDescent="0.4"/>
  <cols>
    <col min="1" max="1" width="9.109375" style="8"/>
    <col min="2" max="2" width="9.109375" style="7"/>
    <col min="3" max="6" width="9.109375" style="5"/>
    <col min="7" max="7" width="9.109375" style="6"/>
    <col min="8" max="11" width="9.109375" style="2"/>
    <col min="12" max="12" width="9.109375" style="3"/>
    <col min="13" max="15" width="9.109375" style="1"/>
    <col min="16" max="16" width="9.109375" style="4"/>
    <col min="17" max="16384" width="9.109375" style="1"/>
  </cols>
  <sheetData/>
  <pageMargins left="0.70866141732283472" right="0.70866141732283472" top="0.74803149606299213" bottom="0.74803149606299213" header="0.31496062992125984" footer="0.31496062992125984"/>
  <pageSetup paperSize="9" scale="34" fitToHeight="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>Администрация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с. Раздольное</dc:creator>
  <cp:lastModifiedBy>User</cp:lastModifiedBy>
  <cp:lastPrinted>2024-06-20T07:30:34Z</cp:lastPrinted>
  <dcterms:created xsi:type="dcterms:W3CDTF">2009-03-30T10:25:47Z</dcterms:created>
  <dcterms:modified xsi:type="dcterms:W3CDTF">2024-06-24T06:10:21Z</dcterms:modified>
</cp:coreProperties>
</file>