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26.12.2023\"/>
    </mc:Choice>
  </mc:AlternateContent>
  <xr:revisionPtr revIDLastSave="0" documentId="13_ncr:1_{E68DB2F8-C135-4612-AD98-B97FAAE435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7" i="1" l="1"/>
  <c r="F29" i="1"/>
  <c r="F114" i="1"/>
  <c r="F159" i="1"/>
  <c r="F102" i="1"/>
  <c r="F41" i="1"/>
  <c r="F40" i="1" s="1"/>
  <c r="F96" i="1"/>
  <c r="F83" i="1"/>
  <c r="F82" i="1" s="1"/>
  <c r="F17" i="1" l="1"/>
  <c r="F16" i="1" s="1"/>
  <c r="F11" i="1"/>
  <c r="F143" i="1"/>
  <c r="F141" i="1"/>
  <c r="R14" i="1" l="1"/>
  <c r="F140" i="1"/>
  <c r="F135" i="1" l="1"/>
  <c r="F134" i="1" s="1"/>
  <c r="F155" i="1" l="1"/>
  <c r="F151" i="1"/>
  <c r="F100" i="1"/>
  <c r="F99" i="1" s="1"/>
  <c r="F98" i="1" s="1"/>
  <c r="F150" i="1" l="1"/>
  <c r="F132" i="1" l="1"/>
  <c r="F131" i="1" s="1"/>
  <c r="F129" i="1"/>
  <c r="F128" i="1" s="1"/>
  <c r="F126" i="1"/>
  <c r="F125" i="1" s="1"/>
  <c r="F66" i="1"/>
  <c r="F65" i="1" s="1"/>
  <c r="F62" i="1"/>
  <c r="F61" i="1" l="1"/>
  <c r="F105" i="1" l="1"/>
  <c r="F47" i="1" l="1"/>
  <c r="F63" i="1" l="1"/>
  <c r="F90" i="1"/>
  <c r="F89" i="1" s="1"/>
  <c r="F38" i="1" l="1"/>
  <c r="F37" i="1" s="1"/>
  <c r="F36" i="1" s="1"/>
  <c r="F80" i="1"/>
  <c r="F79" i="1" s="1"/>
  <c r="F77" i="1"/>
  <c r="F76" i="1" s="1"/>
  <c r="F75" i="1" l="1"/>
  <c r="F73" i="1"/>
  <c r="F72" i="1" s="1"/>
  <c r="F70" i="1"/>
  <c r="F69" i="1" s="1"/>
  <c r="F54" i="1"/>
  <c r="F53" i="1" s="1"/>
  <c r="F68" i="1" l="1"/>
  <c r="F112" i="1"/>
  <c r="F111" i="1" s="1"/>
  <c r="F109" i="1"/>
  <c r="F108" i="1" s="1"/>
  <c r="F107" i="1" l="1"/>
  <c r="F14" i="1" l="1"/>
  <c r="F13" i="1" l="1"/>
  <c r="F148" i="1" l="1"/>
  <c r="F162" i="1" l="1"/>
  <c r="F146" i="1"/>
  <c r="F145" i="1" s="1"/>
  <c r="F44" i="1" l="1"/>
  <c r="F43" i="1" s="1"/>
  <c r="F123" i="1" l="1"/>
  <c r="F21" i="1"/>
  <c r="F119" i="1" l="1"/>
  <c r="F87" i="1"/>
  <c r="F86" i="1"/>
  <c r="F85" i="1" s="1"/>
  <c r="F25" i="1" l="1"/>
  <c r="F7" i="1"/>
  <c r="F161" i="1"/>
  <c r="F122" i="1" l="1"/>
  <c r="F118" i="1" l="1"/>
  <c r="F117" i="1"/>
  <c r="F19" i="1"/>
  <c r="F10" i="1" s="1"/>
  <c r="F9" i="1" l="1"/>
  <c r="R10" i="1"/>
  <c r="R12" i="1" s="1"/>
  <c r="F94" i="1"/>
  <c r="F93" i="1" s="1"/>
  <c r="F120" i="1"/>
  <c r="F26" i="1"/>
  <c r="F34" i="1"/>
  <c r="F33" i="1" s="1"/>
  <c r="F32" i="1" s="1"/>
  <c r="F59" i="1"/>
  <c r="F58" i="1" s="1"/>
  <c r="F57" i="1" s="1"/>
  <c r="F28" i="1"/>
  <c r="F30" i="1" s="1"/>
  <c r="F138" i="1"/>
  <c r="F137" i="1" s="1"/>
  <c r="G33" i="1"/>
  <c r="G32" i="1" s="1"/>
  <c r="G12" i="1"/>
  <c r="G9" i="1" s="1"/>
  <c r="H12" i="1"/>
  <c r="H9" i="1" s="1"/>
  <c r="H6" i="1" s="1"/>
  <c r="I12" i="1"/>
  <c r="I9" i="1" s="1"/>
  <c r="J12" i="1"/>
  <c r="J9" i="1" s="1"/>
  <c r="J6" i="1" s="1"/>
  <c r="G138" i="1"/>
  <c r="H138" i="1"/>
  <c r="I138" i="1"/>
  <c r="J138" i="1"/>
  <c r="I117" i="1"/>
  <c r="G43" i="1"/>
  <c r="H43" i="1"/>
  <c r="I43" i="1"/>
  <c r="J43" i="1"/>
  <c r="G117" i="1"/>
  <c r="H117" i="1"/>
  <c r="J117" i="1"/>
  <c r="F56" i="1" l="1"/>
  <c r="F51" i="1"/>
  <c r="F50" i="1" s="1"/>
  <c r="F49" i="1"/>
  <c r="J146" i="1"/>
  <c r="G6" i="1"/>
  <c r="I6" i="1"/>
  <c r="F6" i="1" l="1"/>
  <c r="G146" i="1"/>
  <c r="H146" i="1"/>
  <c r="I146" i="1"/>
  <c r="F92" i="1" l="1"/>
  <c r="F164" i="1" l="1"/>
</calcChain>
</file>

<file path=xl/sharedStrings.xml><?xml version="1.0" encoding="utf-8"?>
<sst xmlns="http://schemas.openxmlformats.org/spreadsheetml/2006/main" count="752" uniqueCount="187">
  <si>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</si>
  <si>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</si>
  <si>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</si>
  <si>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</si>
  <si>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</si>
  <si>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</si>
  <si>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</si>
  <si>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</si>
  <si>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</si>
  <si>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</si>
  <si>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</si>
  <si>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</si>
  <si>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</si>
  <si>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</si>
  <si>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</si>
  <si>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</si>
  <si>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</si>
  <si>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</si>
  <si>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</si>
  <si>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</si>
  <si>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</si>
  <si>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</si>
  <si>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</si>
  <si>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</si>
  <si>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</si>
  <si>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</si>
  <si>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</si>
  <si>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</si>
  <si>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</si>
  <si>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</si>
  <si>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</si>
  <si>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</si>
  <si>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</si>
  <si>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</si>
  <si>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</si>
  <si>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</si>
  <si>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</si>
  <si>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</si>
  <si>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</si>
  <si>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</si>
  <si>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</si>
  <si>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</si>
  <si>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</si>
  <si>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</si>
  <si>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</si>
  <si>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</si>
  <si>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</si>
  <si>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</si>
  <si>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</si>
  <si>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</si>
  <si>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</si>
  <si>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</si>
  <si>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</si>
  <si>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</si>
  <si>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</si>
  <si>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</si>
  <si>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</si>
  <si>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</si>
  <si>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</si>
  <si>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</si>
  <si>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</si>
  <si>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</si>
  <si>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</si>
  <si>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</si>
  <si>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</si>
  <si>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</si>
  <si>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</si>
  <si>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</si>
  <si>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</si>
  <si>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</si>
  <si>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</si>
  <si>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</si>
  <si>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</si>
  <si>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</si>
  <si>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</si>
  <si>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</si>
  <si>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</si>
  <si>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</si>
  <si>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</si>
  <si>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</si>
  <si>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</si>
  <si>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</si>
  <si>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99.0.00.00411</t>
  </si>
  <si>
    <t>99.0.00.00419</t>
  </si>
  <si>
    <t>99.0.00.00519</t>
  </si>
  <si>
    <t>99.0.00.00719</t>
  </si>
  <si>
    <t>99.0.01.01719</t>
  </si>
  <si>
    <t>99.0.02.01719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</si>
  <si>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</si>
  <si>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</si>
  <si>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</si>
  <si>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</si>
  <si>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</si>
  <si>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</si>
  <si>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</si>
  <si>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</si>
  <si>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</si>
  <si>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99.0.00.01399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</si>
  <si>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</si>
  <si>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</si>
  <si>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</si>
  <si>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</si>
  <si>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</si>
  <si>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</si>
  <si>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>830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</si>
  <si>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2023 год </t>
  </si>
  <si>
    <t>ВСЕГО на 2023 г</t>
  </si>
  <si>
    <t xml:space="preserve">Расходы на выплаты персоналу муниципальных органов Раздольненского сельсовета </t>
  </si>
  <si>
    <t>Обеспечение сбалансированности поселений района за счет средств районого бюджета</t>
  </si>
  <si>
    <t>99.0.00.00010</t>
  </si>
  <si>
    <t>Иные закупки товаров, работ и услуг для муниципальных нужд Раздольненского сельсовета. Мероприятия на воинских захоронениях.</t>
  </si>
  <si>
    <t>Иные закупки товаров, работ и услуг для муниципальных нужд Раздольненского сельсовета. Установка мемориальных знаков на воинских захоронениях.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</si>
  <si>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</si>
  <si>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</si>
  <si>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</si>
  <si>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</si>
  <si>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</si>
  <si>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18.0.00.S7950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</si>
  <si>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</si>
  <si>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</si>
  <si>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</si>
  <si>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</si>
  <si>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</si>
  <si>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</si>
  <si>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</si>
  <si>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</si>
  <si>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</si>
  <si>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Расходы на реализацию мероприятий Устойчивое функционирование автомобильных дорог местного значения и искуственных сооружений на них, а также улично-дорожной сети</t>
  </si>
  <si>
    <t>Субсидия Устойчивое функционирование автомобильных дорог местного значения и искуственных сооружений на них, а также улично-дорожной сети</t>
  </si>
  <si>
    <t>Софинансирование субсидии Устойчивое функционирование автомобильных дорог местного значения и искуственных сооружений на них, а также улично-дорожной сети</t>
  </si>
  <si>
    <t>99.0.00.70760</t>
  </si>
  <si>
    <t>99.0.00.S0760</t>
  </si>
  <si>
    <t>99.0.00.00760</t>
  </si>
  <si>
    <t xml:space="preserve">Профилактика правонарушений на территории Новосибирского района </t>
  </si>
  <si>
    <t>14.0.00.07950</t>
  </si>
  <si>
    <t>99.0.00.00899</t>
  </si>
  <si>
    <t>Реализация социально значимых проектов в сфере развития общественной инфраструктуры</t>
  </si>
  <si>
    <t>99.2.04.70370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</si>
  <si>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</si>
  <si>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</si>
  <si>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Субсидия на реализацию социально значимых проектов в сфере развития общественной инфраструктуры</t>
  </si>
  <si>
    <t>Софинансирование социально значимых проектов в сфере развития общественной инфраструктуры</t>
  </si>
  <si>
    <t>99.2.04.S0370</t>
  </si>
  <si>
    <t>99.2.04.00370</t>
  </si>
  <si>
    <t xml:space="preserve">Расходы по благоустройству территории Раздольненского сельсовета на содержание мест захоронения </t>
  </si>
  <si>
    <t>99.0.03.01719</t>
  </si>
  <si>
    <t>99.0.00.00080</t>
  </si>
  <si>
    <t>Бюджетные инвестиции в объекты капитального строительства государственной (муниципальной) собственности</t>
  </si>
  <si>
    <t>99.0.00.00600</t>
  </si>
  <si>
    <t>400</t>
  </si>
  <si>
    <t>Субсидия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</si>
  <si>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99.0.00.70600</t>
  </si>
  <si>
    <t>410</t>
  </si>
  <si>
    <t>Софинансирование Субсидии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</si>
  <si>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99.0.00.S0600</t>
  </si>
  <si>
    <t>.</t>
  </si>
  <si>
    <t xml:space="preserve">Расходы в сфере коммунального хозяйства Раздольненского сельсовета </t>
  </si>
  <si>
    <t>Иные бюджетные ассигнования</t>
  </si>
  <si>
    <t xml:space="preserve">Исполнение судебных актов </t>
  </si>
  <si>
    <t>Софинансирование "Профилактика правонарушений на территории Новосибирского района"</t>
  </si>
  <si>
    <t>14.0.00.S7950</t>
  </si>
  <si>
    <t xml:space="preserve">Субсидия "Профилактика правонарушений на территории Новосибирского района" </t>
  </si>
  <si>
    <t>14.0.00.00000</t>
  </si>
  <si>
    <t>Социальные пособия и компенсации персоналу в денежной форме</t>
  </si>
  <si>
    <t xml:space="preserve">Пособие на погребение </t>
  </si>
  <si>
    <t>Иные закупки товаров, работ и услуг для муниципальных нужд Раздольненского сельсовета. Субсидия из ФБ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</si>
  <si>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ОБ на Мероприятия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</si>
  <si>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</si>
  <si>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ФБ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</si>
  <si>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Субсидия из ОБ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</si>
  <si>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Установку мемориальных знаков на воинских захоронениях.</t>
  </si>
  <si>
    <t>Субсидия на проведение работ по благоустройству воинских захоронений и установку мемориальных знаков</t>
  </si>
  <si>
    <t>12.0.00.L2992</t>
  </si>
  <si>
    <t>12.0.00.L2991</t>
  </si>
  <si>
    <t>12.0.00.L2990</t>
  </si>
  <si>
    <t>Субсидия на реализацию мероприятий по обеспечению сбалансированностиместных бюджетов в рамках программы Новосибирской области "Управление финансами в Новосибирской области"</t>
  </si>
  <si>
    <t>99.0.00.70510</t>
  </si>
  <si>
    <t>Иные закупки товаров, работ и услуг для муниципальных нужд Раздольненского сельсовета. Приобретение фонарей для уличного освещения.</t>
  </si>
  <si>
    <t>плюс</t>
  </si>
  <si>
    <t>норматив</t>
  </si>
  <si>
    <t>0104+0106</t>
  </si>
  <si>
    <t>искл.</t>
  </si>
  <si>
    <t>в росписи</t>
  </si>
  <si>
    <t>налоги</t>
  </si>
  <si>
    <t>минус</t>
  </si>
  <si>
    <t xml:space="preserve">минус </t>
  </si>
  <si>
    <t>к решению №2  30 -й сессии Совета депутатов от 26.12.2023г.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</si>
</sst>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202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4" fontId="11" fillId="9" borderId="4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4" fontId="17" fillId="5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wrapText="1"/>
    </xf>
    <xf numFmtId="0" fontId="12" fillId="10" borderId="4" xfId="0" applyFont="1" applyFill="1" applyBorder="1" applyAlignment="1">
      <alignment horizontal="center" wrapText="1"/>
    </xf>
    <xf numFmtId="4" fontId="17" fillId="10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0" fontId="17" fillId="11" borderId="31" xfId="0" applyFont="1" applyFill="1" applyBorder="1" applyAlignment="1">
      <alignment wrapText="1"/>
    </xf>
    <xf numFmtId="49" fontId="12" fillId="11" borderId="4" xfId="0" applyNumberFormat="1" applyFont="1" applyFill="1" applyBorder="1" applyAlignment="1">
      <alignment horizontal="center"/>
    </xf>
    <xf numFmtId="4" fontId="17" fillId="11" borderId="31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8" fillId="12" borderId="4" xfId="0" applyNumberFormat="1" applyFont="1" applyFill="1" applyBorder="1" applyAlignment="1">
      <alignment horizontal="center" wrapText="1"/>
    </xf>
    <xf numFmtId="0" fontId="12" fillId="13" borderId="4" xfId="0" applyFont="1" applyFill="1" applyBorder="1" applyAlignment="1">
      <alignment wrapText="1"/>
    </xf>
    <xf numFmtId="4" fontId="12" fillId="12" borderId="4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2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2" borderId="4" xfId="1" applyNumberFormat="1" applyFont="1" applyFill="1" applyBorder="1" applyAlignment="1" applyProtection="1">
      <alignment horizontal="center" wrapText="1"/>
      <protection hidden="1"/>
    </xf>
    <xf numFmtId="4" fontId="17" fillId="12" borderId="4" xfId="1" applyNumberFormat="1" applyFont="1" applyFill="1" applyBorder="1" applyAlignment="1" applyProtection="1">
      <alignment horizontal="center" wrapText="1"/>
      <protection hidden="1"/>
    </xf>
    <xf numFmtId="49" fontId="18" fillId="12" borderId="4" xfId="0" applyNumberFormat="1" applyFont="1" applyFill="1" applyBorder="1" applyAlignment="1">
      <alignment horizontal="center"/>
    </xf>
    <xf numFmtId="4" fontId="17" fillId="11" borderId="4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wrapText="1"/>
    </xf>
    <xf numFmtId="165" fontId="12" fillId="0" borderId="4" xfId="1" applyNumberFormat="1" applyFont="1" applyBorder="1" applyAlignment="1" applyProtection="1">
      <alignment horizontal="center"/>
      <protection hidden="1"/>
    </xf>
    <xf numFmtId="4" fontId="12" fillId="0" borderId="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2" fillId="6" borderId="14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49" fontId="12" fillId="0" borderId="4" xfId="2" applyNumberFormat="1" applyFont="1" applyBorder="1" applyAlignment="1" applyProtection="1">
      <alignment horizontal="center"/>
      <protection hidden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" fontId="17" fillId="2" borderId="4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4" xfId="1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wrapText="1"/>
    </xf>
    <xf numFmtId="0" fontId="12" fillId="14" borderId="35" xfId="3" applyFont="1" applyFill="1" applyBorder="1" applyAlignment="1" applyProtection="1">
      <alignment horizontal="left" wrapText="1"/>
      <protection hidden="1"/>
    </xf>
    <xf numFmtId="0" fontId="12" fillId="14" borderId="4" xfId="3" applyFont="1" applyFill="1" applyBorder="1" applyAlignment="1" applyProtection="1">
      <alignment horizontal="center" wrapText="1"/>
      <protection hidden="1"/>
    </xf>
    <xf numFmtId="49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0" fontId="12" fillId="0" borderId="4" xfId="3" applyFont="1" applyFill="1" applyBorder="1" applyAlignment="1" applyProtection="1">
      <alignment horizontal="center" wrapText="1"/>
      <protection hidden="1"/>
    </xf>
    <xf numFmtId="4" fontId="12" fillId="0" borderId="30" xfId="3" applyNumberFormat="1" applyFont="1" applyFill="1" applyBorder="1" applyAlignment="1" applyProtection="1">
      <alignment horizontal="center" wrapText="1"/>
      <protection hidden="1"/>
    </xf>
    <xf numFmtId="0" fontId="12" fillId="0" borderId="35" xfId="3" applyFont="1" applyFill="1" applyBorder="1" applyAlignment="1" applyProtection="1">
      <alignment horizontal="left" wrapText="1"/>
      <protection hidden="1"/>
    </xf>
    <xf numFmtId="4" fontId="20" fillId="0" borderId="0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0" fontId="20" fillId="0" borderId="0" xfId="0" applyFont="1" applyFill="1" applyAlignment="1">
      <alignment wrapText="1"/>
    </xf>
    <xf numFmtId="3" fontId="9" fillId="0" borderId="0" xfId="0" applyNumberFormat="1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4" fontId="17" fillId="0" borderId="4" xfId="0" applyNumberFormat="1" applyFont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left" wrapText="1"/>
    </xf>
    <xf numFmtId="4" fontId="12" fillId="4" borderId="4" xfId="0" applyNumberFormat="1" applyFont="1" applyFill="1" applyBorder="1" applyAlignment="1">
      <alignment horizontal="center" wrapText="1"/>
    </xf>
    <xf numFmtId="4" fontId="9" fillId="0" borderId="0" xfId="0" applyNumberFormat="1" applyFont="1" applyFill="1"/>
    <xf numFmtId="4" fontId="14" fillId="0" borderId="0" xfId="0" applyNumberFormat="1" applyFont="1" applyFill="1"/>
    <xf numFmtId="4" fontId="20" fillId="0" borderId="0" xfId="0" applyNumberFormat="1" applyFont="1" applyFill="1"/>
    <xf numFmtId="0" fontId="12" fillId="2" borderId="4" xfId="1" applyFont="1" applyFill="1" applyBorder="1" applyAlignment="1" applyProtection="1">
      <alignment horizontal="left" vertical="center" wrapText="1"/>
      <protection hidden="1"/>
    </xf>
    <xf numFmtId="0" fontId="12" fillId="2" borderId="4" xfId="1" applyFont="1" applyFill="1" applyBorder="1" applyAlignment="1">
      <alignment horizontal="left" vertical="center" wrapText="1"/>
    </xf>
    <xf numFmtId="4" fontId="17" fillId="6" borderId="4" xfId="0" applyNumberFormat="1" applyFont="1" applyFill="1" applyBorder="1" applyAlignment="1">
      <alignment horizontal="center"/>
    </xf>
    <xf numFmtId="4" fontId="17" fillId="14" borderId="30" xfId="3" applyNumberFormat="1" applyFont="1" applyFill="1" applyBorder="1" applyAlignment="1" applyProtection="1">
      <alignment horizontal="center" wrapText="1"/>
      <protection hidden="1"/>
    </xf>
    <xf numFmtId="4" fontId="9" fillId="15" borderId="0" xfId="0" applyNumberFormat="1" applyFont="1" applyFill="1" applyBorder="1"/>
    <xf numFmtId="4" fontId="9" fillId="0" borderId="0" xfId="0" applyNumberFormat="1" applyFont="1" applyFill="1" applyBorder="1"/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3" xfId="3" xr:uid="{436E855F-2A1B-4480-A4FF-3BDFD974D798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9"/>
  <sheetViews>
    <sheetView tabSelected="1" topLeftCell="A156" zoomScale="73" zoomScaleNormal="73" workbookViewId="0">
      <selection sqref="A1:J164"/>
    </sheetView>
  </sheetViews>
  <sheetFormatPr defaultColWidth="9.109375" defaultRowHeight="24.6" x14ac:dyDescent="0.4"/>
  <cols>
    <col min="1" max="1" width="109.33203125" style="82" customWidth="1"/>
    <col min="2" max="2" width="11.44140625" style="82" customWidth="1"/>
    <col min="3" max="3" width="9.88671875" style="82" customWidth="1"/>
    <col min="4" max="4" width="23.5546875" style="81" customWidth="1"/>
    <col min="5" max="5" width="12.44140625" style="81" customWidth="1"/>
    <col min="6" max="6" width="36.33203125" style="83" customWidth="1"/>
    <col min="7" max="7" width="9.44140625" style="84" hidden="1" customWidth="1"/>
    <col min="8" max="8" width="10.5546875" style="84" hidden="1" customWidth="1"/>
    <col min="9" max="9" width="10.44140625" style="84" hidden="1" customWidth="1"/>
    <col min="10" max="10" width="3.88671875" style="84" hidden="1" customWidth="1"/>
    <col min="11" max="11" width="2.109375" style="85" customWidth="1"/>
    <col min="12" max="12" width="17" style="15" hidden="1" customWidth="1"/>
    <col min="13" max="13" width="9.33203125" style="15" hidden="1" customWidth="1"/>
    <col min="14" max="14" width="0.109375" style="15" customWidth="1"/>
    <col min="15" max="15" width="17" style="86" hidden="1" customWidth="1"/>
    <col min="16" max="16" width="12.44140625" style="14" customWidth="1"/>
    <col min="17" max="17" width="0.109375" style="15" customWidth="1"/>
    <col min="18" max="18" width="26.109375" style="15" customWidth="1"/>
    <col min="19" max="16384" width="9.109375" style="15"/>
  </cols>
  <sheetData>
    <row r="1" spans="1:21" ht="60.75" customHeight="1" x14ac:dyDescent="0.4">
      <c r="A1" s="9"/>
      <c r="B1" s="9"/>
      <c r="C1" s="9"/>
      <c r="D1" s="10"/>
      <c r="E1" s="200" t="s">
        <v>92</v>
      </c>
      <c r="F1" s="200"/>
      <c r="G1" s="200"/>
      <c r="H1" s="200"/>
      <c r="I1" s="200"/>
      <c r="J1" s="200"/>
      <c r="K1" s="11"/>
      <c r="L1" s="12"/>
      <c r="M1" s="12"/>
      <c r="N1" s="12"/>
      <c r="O1" s="13"/>
    </row>
    <row r="2" spans="1:21" ht="68.25" customHeight="1" x14ac:dyDescent="0.4">
      <c r="A2" s="9"/>
      <c r="B2" s="9"/>
      <c r="C2" s="9"/>
      <c r="D2" s="10"/>
      <c r="E2" s="87"/>
      <c r="F2" s="200" t="s">
        <v>186</v>
      </c>
      <c r="G2" s="200"/>
      <c r="H2" s="200"/>
      <c r="I2" s="200"/>
      <c r="J2" s="87"/>
      <c r="K2" s="11"/>
      <c r="L2" s="12"/>
      <c r="M2" s="12"/>
      <c r="N2" s="12"/>
      <c r="O2" s="13"/>
    </row>
    <row r="3" spans="1:21" ht="78.75" customHeight="1" x14ac:dyDescent="0.35">
      <c r="A3" s="201" t="s">
        <v>105</v>
      </c>
      <c r="B3" s="201"/>
      <c r="C3" s="201"/>
      <c r="D3" s="201"/>
      <c r="E3" s="201"/>
      <c r="F3" s="201"/>
      <c r="G3" s="16"/>
      <c r="H3" s="16"/>
      <c r="I3" s="16"/>
      <c r="J3" s="16"/>
      <c r="K3" s="11"/>
      <c r="L3" s="12"/>
      <c r="M3" s="12"/>
      <c r="N3" s="12"/>
      <c r="O3" s="13"/>
    </row>
    <row r="4" spans="1:21" ht="17.25" customHeight="1" thickBot="1" x14ac:dyDescent="0.45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</row>
    <row r="5" spans="1:21" ht="51.75" customHeight="1" thickBot="1" x14ac:dyDescent="0.35">
      <c r="A5" s="88" t="s">
        <v>0</v>
      </c>
      <c r="B5" s="126" t="s">
        <v>56</v>
      </c>
      <c r="C5" s="127" t="s">
        <v>57</v>
      </c>
      <c r="D5" s="127" t="s">
        <v>16</v>
      </c>
      <c r="E5" s="128" t="s">
        <v>17</v>
      </c>
      <c r="F5" s="129" t="s">
        <v>106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R5" s="86"/>
    </row>
    <row r="6" spans="1:21" ht="32.25" customHeight="1" thickBot="1" x14ac:dyDescent="0.35">
      <c r="A6" s="137" t="s">
        <v>18</v>
      </c>
      <c r="B6" s="138" t="s">
        <v>21</v>
      </c>
      <c r="C6" s="138" t="s">
        <v>23</v>
      </c>
      <c r="D6" s="138"/>
      <c r="E6" s="138"/>
      <c r="F6" s="139">
        <f>F7+F9+F25+F28+F32</f>
        <v>12554107.35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49"/>
      <c r="R6" s="86"/>
    </row>
    <row r="7" spans="1:21" ht="44.25" customHeight="1" x14ac:dyDescent="0.3">
      <c r="A7" s="90" t="s">
        <v>37</v>
      </c>
      <c r="B7" s="91" t="s">
        <v>21</v>
      </c>
      <c r="C7" s="91" t="s">
        <v>22</v>
      </c>
      <c r="D7" s="91"/>
      <c r="E7" s="91"/>
      <c r="F7" s="92">
        <f>F8</f>
        <v>1151363</v>
      </c>
      <c r="G7" s="28"/>
      <c r="H7" s="29"/>
      <c r="I7" s="29"/>
      <c r="J7" s="30"/>
      <c r="K7" s="22"/>
      <c r="L7" s="27"/>
      <c r="M7" s="12"/>
      <c r="N7" s="12"/>
      <c r="O7" s="13"/>
      <c r="P7" s="159"/>
      <c r="R7" s="199"/>
      <c r="S7" s="1"/>
    </row>
    <row r="8" spans="1:21" ht="59.25" customHeight="1" thickBot="1" x14ac:dyDescent="0.35">
      <c r="A8" s="98" t="s">
        <v>107</v>
      </c>
      <c r="B8" s="96" t="s">
        <v>21</v>
      </c>
      <c r="C8" s="96" t="s">
        <v>22</v>
      </c>
      <c r="D8" s="94" t="s">
        <v>81</v>
      </c>
      <c r="E8" s="99" t="s">
        <v>15</v>
      </c>
      <c r="F8" s="100">
        <v>1151363</v>
      </c>
      <c r="G8" s="31"/>
      <c r="H8" s="32"/>
      <c r="I8" s="32"/>
      <c r="J8" s="33"/>
      <c r="K8" s="22"/>
      <c r="L8" s="27"/>
      <c r="M8" s="12"/>
      <c r="N8" s="12"/>
      <c r="O8" s="13"/>
      <c r="P8" s="158" t="s">
        <v>178</v>
      </c>
      <c r="R8" s="4">
        <v>22357</v>
      </c>
    </row>
    <row r="9" spans="1:21" ht="48.75" customHeight="1" thickBot="1" x14ac:dyDescent="0.35">
      <c r="A9" s="90" t="s">
        <v>40</v>
      </c>
      <c r="B9" s="91" t="s">
        <v>21</v>
      </c>
      <c r="C9" s="91" t="s">
        <v>26</v>
      </c>
      <c r="D9" s="91"/>
      <c r="E9" s="91"/>
      <c r="F9" s="92">
        <f>F10</f>
        <v>8669870.2699999996</v>
      </c>
      <c r="G9" s="34" t="e">
        <f>SUM(G12+#REF!)</f>
        <v>#REF!</v>
      </c>
      <c r="H9" s="35" t="e">
        <f>SUM(H12+#REF!)</f>
        <v>#REF!</v>
      </c>
      <c r="I9" s="35" t="e">
        <f>SUM(I12+#REF!)</f>
        <v>#REF!</v>
      </c>
      <c r="J9" s="36" t="e">
        <f>SUM(J12+#REF!)</f>
        <v>#REF!</v>
      </c>
      <c r="K9" s="22"/>
      <c r="L9" s="27"/>
      <c r="M9" s="12"/>
      <c r="N9" s="12"/>
      <c r="O9" s="13"/>
      <c r="P9" s="158"/>
      <c r="R9" s="4">
        <v>8693175</v>
      </c>
      <c r="S9" s="1" t="s">
        <v>179</v>
      </c>
    </row>
    <row r="10" spans="1:21" ht="40.5" customHeight="1" thickBot="1" x14ac:dyDescent="0.35">
      <c r="A10" s="93" t="s">
        <v>38</v>
      </c>
      <c r="B10" s="101" t="s">
        <v>21</v>
      </c>
      <c r="C10" s="101" t="s">
        <v>26</v>
      </c>
      <c r="D10" s="95" t="s">
        <v>80</v>
      </c>
      <c r="E10" s="94"/>
      <c r="F10" s="125">
        <f>F11+F13+F16+F19+F21+F23</f>
        <v>8669870.2699999996</v>
      </c>
      <c r="G10" s="37"/>
      <c r="H10" s="38"/>
      <c r="I10" s="38"/>
      <c r="J10" s="39"/>
      <c r="K10" s="22"/>
      <c r="L10" s="27"/>
      <c r="M10" s="12"/>
      <c r="N10" s="12"/>
      <c r="O10" s="13"/>
      <c r="P10" s="158"/>
      <c r="R10" s="86">
        <f>F10+F25</f>
        <v>8787570.2699999996</v>
      </c>
      <c r="S10" s="1" t="s">
        <v>180</v>
      </c>
    </row>
    <row r="11" spans="1:21" ht="67.5" customHeight="1" thickBot="1" x14ac:dyDescent="0.35">
      <c r="A11" s="93" t="s">
        <v>73</v>
      </c>
      <c r="B11" s="101" t="s">
        <v>21</v>
      </c>
      <c r="C11" s="101" t="s">
        <v>26</v>
      </c>
      <c r="D11" s="103" t="s">
        <v>82</v>
      </c>
      <c r="E11" s="94" t="s">
        <v>25</v>
      </c>
      <c r="F11" s="104">
        <f>F12</f>
        <v>5491096.2699999996</v>
      </c>
      <c r="G11" s="37"/>
      <c r="H11" s="38"/>
      <c r="I11" s="38"/>
      <c r="J11" s="39"/>
      <c r="K11" s="22"/>
      <c r="L11" s="27"/>
      <c r="M11" s="12"/>
      <c r="N11" s="12"/>
      <c r="O11" s="13"/>
      <c r="P11" s="158"/>
      <c r="R11" s="86">
        <v>250000</v>
      </c>
      <c r="S11" s="1" t="s">
        <v>181</v>
      </c>
    </row>
    <row r="12" spans="1:21" ht="51.75" customHeight="1" x14ac:dyDescent="0.3">
      <c r="A12" s="105" t="s">
        <v>39</v>
      </c>
      <c r="B12" s="103" t="s">
        <v>21</v>
      </c>
      <c r="C12" s="103" t="s">
        <v>26</v>
      </c>
      <c r="D12" s="103" t="s">
        <v>82</v>
      </c>
      <c r="E12" s="103" t="s">
        <v>15</v>
      </c>
      <c r="F12" s="106">
        <v>5491096.2699999996</v>
      </c>
      <c r="G12" s="40" t="e">
        <f>SUM(#REF!)</f>
        <v>#REF!</v>
      </c>
      <c r="H12" s="41" t="e">
        <f>SUM(#REF!)</f>
        <v>#REF!</v>
      </c>
      <c r="I12" s="41" t="e">
        <f>SUM(#REF!)</f>
        <v>#REF!</v>
      </c>
      <c r="J12" s="42" t="e">
        <f>SUM(#REF!)</f>
        <v>#REF!</v>
      </c>
      <c r="K12" s="22"/>
      <c r="L12" s="27"/>
      <c r="M12" s="12"/>
      <c r="N12" s="12"/>
      <c r="O12" s="13"/>
      <c r="P12" s="158"/>
      <c r="R12" s="86">
        <f>R10-R11</f>
        <v>8537570.2699999996</v>
      </c>
      <c r="S12" s="1" t="s">
        <v>182</v>
      </c>
    </row>
    <row r="13" spans="1:21" ht="51.75" customHeight="1" x14ac:dyDescent="0.3">
      <c r="A13" s="109" t="s">
        <v>108</v>
      </c>
      <c r="B13" s="115" t="s">
        <v>21</v>
      </c>
      <c r="C13" s="115" t="s">
        <v>26</v>
      </c>
      <c r="D13" s="110" t="s">
        <v>109</v>
      </c>
      <c r="E13" s="115"/>
      <c r="F13" s="108">
        <f>F14</f>
        <v>1060100</v>
      </c>
      <c r="G13" s="163"/>
      <c r="H13" s="164"/>
      <c r="I13" s="164"/>
      <c r="J13" s="165"/>
      <c r="K13" s="22"/>
      <c r="L13" s="27"/>
      <c r="M13" s="12"/>
      <c r="N13" s="12"/>
      <c r="O13" s="13"/>
      <c r="P13" s="158" t="s">
        <v>178</v>
      </c>
      <c r="R13" s="198">
        <v>2214.4699999999998</v>
      </c>
      <c r="S13" s="1" t="s">
        <v>183</v>
      </c>
      <c r="U13" s="15">
        <v>99.2</v>
      </c>
    </row>
    <row r="14" spans="1:21" ht="66" customHeight="1" x14ac:dyDescent="0.3">
      <c r="A14" s="93" t="s">
        <v>73</v>
      </c>
      <c r="B14" s="101" t="s">
        <v>21</v>
      </c>
      <c r="C14" s="101" t="s">
        <v>26</v>
      </c>
      <c r="D14" s="110" t="s">
        <v>109</v>
      </c>
      <c r="E14" s="94" t="s">
        <v>25</v>
      </c>
      <c r="F14" s="100">
        <f>F15</f>
        <v>1060100</v>
      </c>
      <c r="G14" s="163"/>
      <c r="H14" s="164"/>
      <c r="I14" s="164"/>
      <c r="J14" s="165"/>
      <c r="K14" s="22"/>
      <c r="L14" s="27"/>
      <c r="M14" s="12"/>
      <c r="N14" s="12"/>
      <c r="O14" s="13"/>
      <c r="P14" s="158"/>
      <c r="R14" s="86">
        <f>F11+F13+F16</f>
        <v>6861796.2699999996</v>
      </c>
    </row>
    <row r="15" spans="1:21" ht="51.75" customHeight="1" x14ac:dyDescent="0.3">
      <c r="A15" s="105" t="s">
        <v>39</v>
      </c>
      <c r="B15" s="103" t="s">
        <v>21</v>
      </c>
      <c r="C15" s="103" t="s">
        <v>26</v>
      </c>
      <c r="D15" s="110" t="s">
        <v>109</v>
      </c>
      <c r="E15" s="103" t="s">
        <v>15</v>
      </c>
      <c r="F15" s="106">
        <v>1060100</v>
      </c>
      <c r="G15" s="163"/>
      <c r="H15" s="164"/>
      <c r="I15" s="164"/>
      <c r="J15" s="165"/>
      <c r="K15" s="22"/>
      <c r="L15" s="27"/>
      <c r="M15" s="12"/>
      <c r="N15" s="12"/>
      <c r="O15" s="13"/>
      <c r="P15" s="158"/>
      <c r="R15" s="86"/>
    </row>
    <row r="16" spans="1:21" ht="67.8" customHeight="1" x14ac:dyDescent="0.3">
      <c r="A16" s="194" t="s">
        <v>175</v>
      </c>
      <c r="B16" s="103" t="s">
        <v>21</v>
      </c>
      <c r="C16" s="103" t="s">
        <v>26</v>
      </c>
      <c r="D16" s="89" t="s">
        <v>176</v>
      </c>
      <c r="E16" s="103"/>
      <c r="F16" s="196">
        <f>F17</f>
        <v>310600</v>
      </c>
      <c r="G16" s="163"/>
      <c r="H16" s="164"/>
      <c r="I16" s="164"/>
      <c r="J16" s="165"/>
      <c r="K16" s="22"/>
      <c r="L16" s="27"/>
      <c r="M16" s="12"/>
      <c r="N16" s="12"/>
      <c r="O16" s="13"/>
      <c r="P16" s="158"/>
      <c r="R16" s="86"/>
    </row>
    <row r="17" spans="1:18" ht="51.75" customHeight="1" x14ac:dyDescent="0.3">
      <c r="A17" s="93" t="s">
        <v>73</v>
      </c>
      <c r="B17" s="103" t="s">
        <v>21</v>
      </c>
      <c r="C17" s="103" t="s">
        <v>26</v>
      </c>
      <c r="D17" s="89" t="s">
        <v>176</v>
      </c>
      <c r="E17" s="103" t="s">
        <v>25</v>
      </c>
      <c r="F17" s="106">
        <f>F18</f>
        <v>310600</v>
      </c>
      <c r="G17" s="163"/>
      <c r="H17" s="164"/>
      <c r="I17" s="164"/>
      <c r="J17" s="165"/>
      <c r="K17" s="22"/>
      <c r="L17" s="27"/>
      <c r="M17" s="12"/>
      <c r="N17" s="12"/>
      <c r="O17" s="13"/>
      <c r="P17" s="158"/>
      <c r="R17" s="86"/>
    </row>
    <row r="18" spans="1:18" ht="51.75" customHeight="1" x14ac:dyDescent="0.3">
      <c r="A18" s="105" t="s">
        <v>39</v>
      </c>
      <c r="B18" s="103" t="s">
        <v>21</v>
      </c>
      <c r="C18" s="103" t="s">
        <v>26</v>
      </c>
      <c r="D18" s="89" t="s">
        <v>176</v>
      </c>
      <c r="E18" s="103" t="s">
        <v>15</v>
      </c>
      <c r="F18" s="106">
        <v>310600</v>
      </c>
      <c r="G18" s="163"/>
      <c r="H18" s="164"/>
      <c r="I18" s="164"/>
      <c r="J18" s="165"/>
      <c r="K18" s="22"/>
      <c r="L18" s="27"/>
      <c r="M18" s="12"/>
      <c r="N18" s="12"/>
      <c r="O18" s="13"/>
      <c r="P18" s="158"/>
      <c r="R18" s="86"/>
    </row>
    <row r="19" spans="1:18" ht="45.75" customHeight="1" x14ac:dyDescent="0.3">
      <c r="A19" s="107" t="s">
        <v>64</v>
      </c>
      <c r="B19" s="95" t="s">
        <v>21</v>
      </c>
      <c r="C19" s="95" t="s">
        <v>26</v>
      </c>
      <c r="D19" s="95" t="s">
        <v>80</v>
      </c>
      <c r="E19" s="95" t="s">
        <v>20</v>
      </c>
      <c r="F19" s="108">
        <f>(F20)</f>
        <v>1789054</v>
      </c>
      <c r="G19" s="43"/>
      <c r="H19" s="44"/>
      <c r="I19" s="44"/>
      <c r="J19" s="45"/>
      <c r="K19" s="22"/>
      <c r="L19" s="27"/>
      <c r="M19" s="12"/>
      <c r="N19" s="12"/>
      <c r="O19" s="13"/>
      <c r="P19" s="160"/>
      <c r="R19" s="86"/>
    </row>
    <row r="20" spans="1:18" ht="46.2" customHeight="1" x14ac:dyDescent="0.3">
      <c r="A20" s="109" t="s">
        <v>41</v>
      </c>
      <c r="B20" s="110" t="s">
        <v>21</v>
      </c>
      <c r="C20" s="110" t="s">
        <v>26</v>
      </c>
      <c r="D20" s="110" t="s">
        <v>83</v>
      </c>
      <c r="E20" s="110" t="s">
        <v>7</v>
      </c>
      <c r="F20" s="111">
        <v>1789054</v>
      </c>
      <c r="G20" s="46"/>
      <c r="H20" s="47"/>
      <c r="I20" s="47"/>
      <c r="J20" s="48"/>
      <c r="K20" s="22"/>
      <c r="L20" s="27"/>
      <c r="M20" s="12"/>
      <c r="N20" s="12"/>
      <c r="O20" s="13"/>
      <c r="P20" s="158"/>
      <c r="R20" s="86"/>
    </row>
    <row r="21" spans="1:18" ht="33.75" customHeight="1" x14ac:dyDescent="0.3">
      <c r="A21" s="112" t="s">
        <v>42</v>
      </c>
      <c r="B21" s="95" t="s">
        <v>21</v>
      </c>
      <c r="C21" s="95" t="s">
        <v>26</v>
      </c>
      <c r="D21" s="110" t="s">
        <v>83</v>
      </c>
      <c r="E21" s="130">
        <v>800</v>
      </c>
      <c r="F21" s="108">
        <f>F22</f>
        <v>18920</v>
      </c>
      <c r="G21" s="46"/>
      <c r="H21" s="47"/>
      <c r="I21" s="47"/>
      <c r="J21" s="48"/>
      <c r="K21" s="22"/>
      <c r="L21" s="27"/>
      <c r="M21" s="12"/>
      <c r="N21" s="12"/>
      <c r="O21" s="13"/>
      <c r="P21" s="159"/>
      <c r="R21" s="86"/>
    </row>
    <row r="22" spans="1:18" ht="41.25" customHeight="1" x14ac:dyDescent="0.3">
      <c r="A22" s="112" t="s">
        <v>63</v>
      </c>
      <c r="B22" s="95" t="s">
        <v>21</v>
      </c>
      <c r="C22" s="95" t="s">
        <v>26</v>
      </c>
      <c r="D22" s="110" t="s">
        <v>83</v>
      </c>
      <c r="E22" s="130">
        <v>850</v>
      </c>
      <c r="F22" s="113">
        <v>18920</v>
      </c>
      <c r="G22" s="46"/>
      <c r="H22" s="47"/>
      <c r="I22" s="47"/>
      <c r="J22" s="48"/>
      <c r="K22" s="22"/>
      <c r="L22" s="27"/>
      <c r="M22" s="12"/>
      <c r="N22" s="12"/>
      <c r="O22" s="13"/>
      <c r="P22" s="159"/>
      <c r="R22" s="86"/>
    </row>
    <row r="23" spans="1:18" ht="41.25" customHeight="1" x14ac:dyDescent="0.3">
      <c r="A23" s="93" t="s">
        <v>77</v>
      </c>
      <c r="B23" s="99" t="s">
        <v>21</v>
      </c>
      <c r="C23" s="99" t="s">
        <v>26</v>
      </c>
      <c r="D23" s="114" t="s">
        <v>80</v>
      </c>
      <c r="E23" s="99"/>
      <c r="F23" s="102">
        <v>100</v>
      </c>
      <c r="G23" s="49"/>
      <c r="H23" s="49"/>
      <c r="I23" s="49"/>
      <c r="J23" s="49"/>
      <c r="K23" s="22"/>
      <c r="L23" s="27"/>
      <c r="M23" s="12"/>
      <c r="N23" s="12"/>
      <c r="O23" s="13"/>
      <c r="R23" s="86"/>
    </row>
    <row r="24" spans="1:18" ht="49.5" customHeight="1" x14ac:dyDescent="0.3">
      <c r="A24" s="109" t="s">
        <v>41</v>
      </c>
      <c r="B24" s="115" t="s">
        <v>21</v>
      </c>
      <c r="C24" s="115" t="s">
        <v>26</v>
      </c>
      <c r="D24" s="110" t="s">
        <v>93</v>
      </c>
      <c r="E24" s="115" t="s">
        <v>7</v>
      </c>
      <c r="F24" s="113">
        <v>100</v>
      </c>
      <c r="G24" s="49"/>
      <c r="H24" s="49"/>
      <c r="I24" s="49"/>
      <c r="J24" s="49"/>
      <c r="K24" s="22"/>
      <c r="L24" s="27"/>
      <c r="M24" s="12"/>
      <c r="N24" s="12"/>
      <c r="O24" s="13"/>
      <c r="R24" s="86"/>
    </row>
    <row r="25" spans="1:18" s="55" customFormat="1" ht="56.25" customHeight="1" x14ac:dyDescent="0.3">
      <c r="A25" s="116" t="s">
        <v>43</v>
      </c>
      <c r="B25" s="131" t="s">
        <v>21</v>
      </c>
      <c r="C25" s="131" t="s">
        <v>27</v>
      </c>
      <c r="D25" s="131" t="s">
        <v>80</v>
      </c>
      <c r="E25" s="131"/>
      <c r="F25" s="132">
        <f>F27</f>
        <v>117700</v>
      </c>
      <c r="G25" s="50">
        <v>60</v>
      </c>
      <c r="H25" s="51"/>
      <c r="I25" s="52"/>
      <c r="J25" s="52"/>
      <c r="K25" s="52"/>
      <c r="L25" s="52"/>
      <c r="M25" s="16"/>
      <c r="N25" s="16"/>
      <c r="O25" s="53"/>
      <c r="P25" s="161"/>
      <c r="R25" s="191"/>
    </row>
    <row r="26" spans="1:18" s="55" customFormat="1" ht="39.75" customHeight="1" x14ac:dyDescent="0.3">
      <c r="A26" s="117" t="s">
        <v>65</v>
      </c>
      <c r="B26" s="133" t="s">
        <v>21</v>
      </c>
      <c r="C26" s="133" t="s">
        <v>27</v>
      </c>
      <c r="D26" s="133" t="s">
        <v>84</v>
      </c>
      <c r="E26" s="133" t="s">
        <v>5</v>
      </c>
      <c r="F26" s="134">
        <f>F27</f>
        <v>117700</v>
      </c>
      <c r="G26" s="50"/>
      <c r="H26" s="51"/>
      <c r="I26" s="52"/>
      <c r="J26" s="52"/>
      <c r="K26" s="52"/>
      <c r="L26" s="52"/>
      <c r="M26" s="16"/>
      <c r="N26" s="16"/>
      <c r="O26" s="53"/>
      <c r="P26" s="155"/>
      <c r="R26" s="191"/>
    </row>
    <row r="27" spans="1:18" s="55" customFormat="1" ht="40.5" customHeight="1" x14ac:dyDescent="0.3">
      <c r="A27" s="93" t="s">
        <v>62</v>
      </c>
      <c r="B27" s="133" t="s">
        <v>21</v>
      </c>
      <c r="C27" s="133" t="s">
        <v>27</v>
      </c>
      <c r="D27" s="133" t="s">
        <v>84</v>
      </c>
      <c r="E27" s="133" t="s">
        <v>61</v>
      </c>
      <c r="F27" s="134">
        <v>117700</v>
      </c>
      <c r="G27" s="50">
        <v>60</v>
      </c>
      <c r="H27" s="51"/>
      <c r="I27" s="52"/>
      <c r="J27" s="52"/>
      <c r="K27" s="52"/>
      <c r="L27" s="52"/>
      <c r="M27" s="16"/>
      <c r="N27" s="16"/>
      <c r="O27" s="53"/>
      <c r="P27" s="54"/>
      <c r="R27" s="191"/>
    </row>
    <row r="28" spans="1:18" s="55" customFormat="1" ht="42" customHeight="1" x14ac:dyDescent="0.3">
      <c r="A28" s="116" t="s">
        <v>44</v>
      </c>
      <c r="B28" s="131" t="s">
        <v>21</v>
      </c>
      <c r="C28" s="131" t="s">
        <v>36</v>
      </c>
      <c r="D28" s="95" t="s">
        <v>80</v>
      </c>
      <c r="E28" s="131"/>
      <c r="F28" s="132">
        <f>F29</f>
        <v>0</v>
      </c>
      <c r="G28" s="50"/>
      <c r="H28" s="51"/>
      <c r="I28" s="52"/>
      <c r="J28" s="52"/>
      <c r="K28" s="52"/>
      <c r="L28" s="52"/>
      <c r="M28" s="16"/>
      <c r="N28" s="16"/>
      <c r="O28" s="53"/>
      <c r="P28" s="162"/>
      <c r="R28" s="191"/>
    </row>
    <row r="29" spans="1:18" s="55" customFormat="1" ht="42" customHeight="1" x14ac:dyDescent="0.3">
      <c r="A29" s="93" t="s">
        <v>38</v>
      </c>
      <c r="B29" s="133" t="s">
        <v>21</v>
      </c>
      <c r="C29" s="133" t="s">
        <v>36</v>
      </c>
      <c r="D29" s="133" t="s">
        <v>85</v>
      </c>
      <c r="E29" s="133"/>
      <c r="F29" s="134">
        <f>F30</f>
        <v>0</v>
      </c>
      <c r="G29" s="50"/>
      <c r="H29" s="51"/>
      <c r="I29" s="52"/>
      <c r="J29" s="52"/>
      <c r="K29" s="52"/>
      <c r="L29" s="52"/>
      <c r="M29" s="16"/>
      <c r="N29" s="16"/>
      <c r="O29" s="53"/>
      <c r="P29" s="54"/>
      <c r="R29" s="191"/>
    </row>
    <row r="30" spans="1:18" s="55" customFormat="1" ht="42" customHeight="1" x14ac:dyDescent="0.3">
      <c r="A30" s="93" t="s">
        <v>69</v>
      </c>
      <c r="B30" s="133" t="s">
        <v>21</v>
      </c>
      <c r="C30" s="133" t="s">
        <v>36</v>
      </c>
      <c r="D30" s="133" t="s">
        <v>85</v>
      </c>
      <c r="E30" s="133" t="s">
        <v>68</v>
      </c>
      <c r="F30" s="134">
        <f>F31</f>
        <v>0</v>
      </c>
      <c r="G30" s="50"/>
      <c r="H30" s="51"/>
      <c r="I30" s="52"/>
      <c r="J30" s="52"/>
      <c r="K30" s="52"/>
      <c r="L30" s="52"/>
      <c r="M30" s="16"/>
      <c r="N30" s="16"/>
      <c r="O30" s="53"/>
      <c r="P30" s="54"/>
      <c r="R30" s="191"/>
    </row>
    <row r="31" spans="1:18" s="55" customFormat="1" ht="53.25" customHeight="1" x14ac:dyDescent="0.3">
      <c r="A31" s="93" t="s">
        <v>60</v>
      </c>
      <c r="B31" s="133" t="s">
        <v>21</v>
      </c>
      <c r="C31" s="133" t="s">
        <v>36</v>
      </c>
      <c r="D31" s="133" t="s">
        <v>85</v>
      </c>
      <c r="E31" s="133" t="s">
        <v>35</v>
      </c>
      <c r="F31" s="134">
        <v>0</v>
      </c>
      <c r="G31" s="50"/>
      <c r="H31" s="51"/>
      <c r="I31" s="52"/>
      <c r="J31" s="52"/>
      <c r="K31" s="52"/>
      <c r="L31" s="52"/>
      <c r="M31" s="16"/>
      <c r="N31" s="16"/>
      <c r="O31" s="53"/>
      <c r="P31" s="162" t="s">
        <v>184</v>
      </c>
      <c r="R31" s="191">
        <v>100000</v>
      </c>
    </row>
    <row r="32" spans="1:18" s="59" customFormat="1" ht="33" customHeight="1" x14ac:dyDescent="0.3">
      <c r="A32" s="118" t="s">
        <v>12</v>
      </c>
      <c r="B32" s="119" t="s">
        <v>21</v>
      </c>
      <c r="C32" s="119" t="s">
        <v>28</v>
      </c>
      <c r="D32" s="95" t="s">
        <v>101</v>
      </c>
      <c r="E32" s="119"/>
      <c r="F32" s="120">
        <f>F33+F36</f>
        <v>2615174.08</v>
      </c>
      <c r="G32" s="50" t="e">
        <f>G33</f>
        <v>#REF!</v>
      </c>
      <c r="H32" s="51" t="s">
        <v>13</v>
      </c>
      <c r="I32" s="52"/>
      <c r="J32" s="52"/>
      <c r="K32" s="52"/>
      <c r="L32" s="52"/>
      <c r="M32" s="56"/>
      <c r="N32" s="56"/>
      <c r="O32" s="57"/>
      <c r="P32" s="58"/>
      <c r="R32" s="192"/>
    </row>
    <row r="33" spans="1:18" s="55" customFormat="1" ht="30.75" customHeight="1" x14ac:dyDescent="0.3">
      <c r="A33" s="93" t="s">
        <v>38</v>
      </c>
      <c r="B33" s="133" t="s">
        <v>21</v>
      </c>
      <c r="C33" s="133" t="s">
        <v>28</v>
      </c>
      <c r="D33" s="133" t="s">
        <v>94</v>
      </c>
      <c r="E33" s="133"/>
      <c r="F33" s="169">
        <f>F34</f>
        <v>1700000</v>
      </c>
      <c r="G33" s="50" t="e">
        <f>#REF!</f>
        <v>#REF!</v>
      </c>
      <c r="H33" s="51" t="s">
        <v>13</v>
      </c>
      <c r="I33" s="52" t="s">
        <v>14</v>
      </c>
      <c r="J33" s="52"/>
      <c r="K33" s="52"/>
      <c r="L33" s="52"/>
      <c r="M33" s="16"/>
      <c r="N33" s="16"/>
      <c r="O33" s="53"/>
      <c r="P33" s="162"/>
      <c r="R33" s="191"/>
    </row>
    <row r="34" spans="1:18" s="55" customFormat="1" ht="35.25" customHeight="1" x14ac:dyDescent="0.3">
      <c r="A34" s="93" t="s">
        <v>70</v>
      </c>
      <c r="B34" s="133" t="s">
        <v>21</v>
      </c>
      <c r="C34" s="133" t="s">
        <v>28</v>
      </c>
      <c r="D34" s="133" t="s">
        <v>94</v>
      </c>
      <c r="E34" s="133" t="s">
        <v>20</v>
      </c>
      <c r="F34" s="134">
        <f>F35</f>
        <v>1700000</v>
      </c>
      <c r="G34" s="60"/>
      <c r="H34" s="60"/>
      <c r="I34" s="52"/>
      <c r="J34" s="52"/>
      <c r="K34" s="52"/>
      <c r="L34" s="52"/>
      <c r="M34" s="16"/>
      <c r="N34" s="16"/>
      <c r="O34" s="53"/>
      <c r="P34" s="155"/>
      <c r="R34" s="191"/>
    </row>
    <row r="35" spans="1:18" s="55" customFormat="1" ht="45.75" customHeight="1" x14ac:dyDescent="0.3">
      <c r="A35" s="117" t="s">
        <v>41</v>
      </c>
      <c r="B35" s="133" t="s">
        <v>21</v>
      </c>
      <c r="C35" s="133" t="s">
        <v>28</v>
      </c>
      <c r="D35" s="133" t="s">
        <v>94</v>
      </c>
      <c r="E35" s="133" t="s">
        <v>7</v>
      </c>
      <c r="F35" s="134">
        <v>1700000</v>
      </c>
      <c r="G35" s="60"/>
      <c r="H35" s="60"/>
      <c r="I35" s="52"/>
      <c r="J35" s="52"/>
      <c r="K35" s="52"/>
      <c r="L35" s="52"/>
      <c r="M35" s="16"/>
      <c r="N35" s="16"/>
      <c r="O35" s="53"/>
      <c r="P35" s="183"/>
      <c r="R35" s="193"/>
    </row>
    <row r="36" spans="1:18" s="55" customFormat="1" ht="45.75" customHeight="1" x14ac:dyDescent="0.3">
      <c r="A36" s="167" t="s">
        <v>133</v>
      </c>
      <c r="B36" s="188" t="s">
        <v>21</v>
      </c>
      <c r="C36" s="188" t="s">
        <v>28</v>
      </c>
      <c r="D36" s="110" t="s">
        <v>162</v>
      </c>
      <c r="E36" s="133"/>
      <c r="F36" s="169">
        <f>F37+F40</f>
        <v>915174.08</v>
      </c>
      <c r="G36" s="60"/>
      <c r="H36" s="60"/>
      <c r="I36" s="52"/>
      <c r="J36" s="52"/>
      <c r="K36" s="52"/>
      <c r="L36" s="52"/>
      <c r="M36" s="16"/>
      <c r="N36" s="16"/>
      <c r="O36" s="53"/>
      <c r="P36" s="183"/>
      <c r="R36" s="193"/>
    </row>
    <row r="37" spans="1:18" s="55" customFormat="1" ht="45.75" customHeight="1" x14ac:dyDescent="0.3">
      <c r="A37" s="109" t="s">
        <v>161</v>
      </c>
      <c r="B37" s="115" t="s">
        <v>21</v>
      </c>
      <c r="C37" s="115" t="s">
        <v>28</v>
      </c>
      <c r="D37" s="110" t="s">
        <v>134</v>
      </c>
      <c r="E37" s="168"/>
      <c r="F37" s="113">
        <f>F38</f>
        <v>869415.38</v>
      </c>
      <c r="G37" s="60"/>
      <c r="H37" s="60"/>
      <c r="I37" s="52"/>
      <c r="J37" s="52"/>
      <c r="K37" s="52"/>
      <c r="L37" s="52"/>
      <c r="M37" s="16"/>
      <c r="N37" s="16"/>
      <c r="O37" s="53"/>
      <c r="P37" s="54"/>
      <c r="R37" s="191"/>
    </row>
    <row r="38" spans="1:18" s="55" customFormat="1" ht="45.75" customHeight="1" x14ac:dyDescent="0.3">
      <c r="A38" s="107" t="s">
        <v>64</v>
      </c>
      <c r="B38" s="115" t="s">
        <v>21</v>
      </c>
      <c r="C38" s="115" t="s">
        <v>28</v>
      </c>
      <c r="D38" s="110" t="s">
        <v>134</v>
      </c>
      <c r="E38" s="115" t="s">
        <v>20</v>
      </c>
      <c r="F38" s="113">
        <f>F39</f>
        <v>869415.38</v>
      </c>
      <c r="G38" s="60"/>
      <c r="H38" s="60"/>
      <c r="I38" s="52"/>
      <c r="J38" s="52"/>
      <c r="K38" s="52"/>
      <c r="L38" s="52"/>
      <c r="M38" s="16"/>
      <c r="N38" s="16"/>
      <c r="O38" s="53"/>
      <c r="P38" s="54"/>
      <c r="R38" s="191"/>
    </row>
    <row r="39" spans="1:18" s="55" customFormat="1" ht="45.75" customHeight="1" x14ac:dyDescent="0.3">
      <c r="A39" s="109" t="s">
        <v>41</v>
      </c>
      <c r="B39" s="115" t="s">
        <v>21</v>
      </c>
      <c r="C39" s="115" t="s">
        <v>28</v>
      </c>
      <c r="D39" s="110" t="s">
        <v>134</v>
      </c>
      <c r="E39" s="115" t="s">
        <v>7</v>
      </c>
      <c r="F39" s="113">
        <v>869415.38</v>
      </c>
      <c r="G39" s="60"/>
      <c r="H39" s="60"/>
      <c r="I39" s="52"/>
      <c r="J39" s="52"/>
      <c r="K39" s="52"/>
      <c r="L39" s="52"/>
      <c r="M39" s="16"/>
      <c r="N39" s="16"/>
      <c r="O39" s="53"/>
      <c r="P39" s="155"/>
      <c r="R39" s="191"/>
    </row>
    <row r="40" spans="1:18" s="55" customFormat="1" ht="45.75" customHeight="1" x14ac:dyDescent="0.3">
      <c r="A40" s="109" t="s">
        <v>159</v>
      </c>
      <c r="B40" s="115" t="s">
        <v>21</v>
      </c>
      <c r="C40" s="115" t="s">
        <v>28</v>
      </c>
      <c r="D40" s="110" t="s">
        <v>160</v>
      </c>
      <c r="E40" s="115"/>
      <c r="F40" s="113">
        <f>F41</f>
        <v>45758.7</v>
      </c>
      <c r="G40" s="60"/>
      <c r="H40" s="60"/>
      <c r="I40" s="52"/>
      <c r="J40" s="52"/>
      <c r="K40" s="52"/>
      <c r="L40" s="52"/>
      <c r="M40" s="16"/>
      <c r="N40" s="16"/>
      <c r="O40" s="53"/>
      <c r="P40" s="155"/>
      <c r="R40" s="191"/>
    </row>
    <row r="41" spans="1:18" s="55" customFormat="1" ht="45.75" customHeight="1" x14ac:dyDescent="0.3">
      <c r="A41" s="107" t="s">
        <v>64</v>
      </c>
      <c r="B41" s="115" t="s">
        <v>21</v>
      </c>
      <c r="C41" s="115" t="s">
        <v>28</v>
      </c>
      <c r="D41" s="110" t="s">
        <v>160</v>
      </c>
      <c r="E41" s="115" t="s">
        <v>20</v>
      </c>
      <c r="F41" s="113">
        <f>F42</f>
        <v>45758.7</v>
      </c>
      <c r="G41" s="60"/>
      <c r="H41" s="60"/>
      <c r="I41" s="52"/>
      <c r="J41" s="52"/>
      <c r="K41" s="52"/>
      <c r="L41" s="52"/>
      <c r="M41" s="16"/>
      <c r="N41" s="16"/>
      <c r="O41" s="53"/>
      <c r="P41" s="155"/>
      <c r="R41" s="191"/>
    </row>
    <row r="42" spans="1:18" s="55" customFormat="1" ht="45.75" customHeight="1" x14ac:dyDescent="0.3">
      <c r="A42" s="109" t="s">
        <v>41</v>
      </c>
      <c r="B42" s="115" t="s">
        <v>21</v>
      </c>
      <c r="C42" s="115" t="s">
        <v>28</v>
      </c>
      <c r="D42" s="110" t="s">
        <v>160</v>
      </c>
      <c r="E42" s="115" t="s">
        <v>7</v>
      </c>
      <c r="F42" s="113">
        <v>45758.7</v>
      </c>
      <c r="G42" s="60"/>
      <c r="H42" s="60"/>
      <c r="I42" s="52"/>
      <c r="J42" s="52"/>
      <c r="K42" s="52"/>
      <c r="L42" s="52"/>
      <c r="M42" s="16"/>
      <c r="N42" s="16"/>
      <c r="O42" s="53"/>
      <c r="P42" s="155"/>
      <c r="R42" s="191"/>
    </row>
    <row r="43" spans="1:18" ht="40.5" customHeight="1" thickBot="1" x14ac:dyDescent="0.35">
      <c r="A43" s="140" t="s">
        <v>38</v>
      </c>
      <c r="B43" s="141" t="s">
        <v>22</v>
      </c>
      <c r="C43" s="141" t="s">
        <v>24</v>
      </c>
      <c r="D43" s="141" t="s">
        <v>80</v>
      </c>
      <c r="E43" s="141"/>
      <c r="F43" s="142">
        <f>F44+F47</f>
        <v>398000</v>
      </c>
      <c r="G43" s="61" t="e">
        <f>G45+#REF!</f>
        <v>#REF!</v>
      </c>
      <c r="H43" s="62" t="e">
        <f>H45+#REF!</f>
        <v>#REF!</v>
      </c>
      <c r="I43" s="62" t="e">
        <f>I45+#REF!</f>
        <v>#REF!</v>
      </c>
      <c r="J43" s="63" t="e">
        <f>J45+#REF!</f>
        <v>#REF!</v>
      </c>
      <c r="K43" s="22"/>
      <c r="L43" s="27"/>
      <c r="M43" s="12"/>
      <c r="N43" s="12"/>
      <c r="O43" s="13"/>
      <c r="P43" s="158" t="s">
        <v>155</v>
      </c>
      <c r="R43" s="86"/>
    </row>
    <row r="44" spans="1:18" ht="72" customHeight="1" x14ac:dyDescent="0.3">
      <c r="A44" s="93" t="s">
        <v>74</v>
      </c>
      <c r="B44" s="95" t="s">
        <v>22</v>
      </c>
      <c r="C44" s="95" t="s">
        <v>24</v>
      </c>
      <c r="D44" s="95" t="s">
        <v>95</v>
      </c>
      <c r="E44" s="95" t="s">
        <v>25</v>
      </c>
      <c r="F44" s="108">
        <f>F45</f>
        <v>346000</v>
      </c>
      <c r="G44" s="27"/>
      <c r="H44" s="27"/>
      <c r="I44" s="27"/>
      <c r="J44" s="27"/>
      <c r="K44" s="22"/>
      <c r="L44" s="27"/>
      <c r="M44" s="12"/>
      <c r="N44" s="12"/>
      <c r="O44" s="13"/>
      <c r="R44" s="86"/>
    </row>
    <row r="45" spans="1:18" ht="54" customHeight="1" x14ac:dyDescent="0.3">
      <c r="A45" s="105" t="s">
        <v>39</v>
      </c>
      <c r="B45" s="95" t="s">
        <v>22</v>
      </c>
      <c r="C45" s="95" t="s">
        <v>24</v>
      </c>
      <c r="D45" s="95" t="s">
        <v>95</v>
      </c>
      <c r="E45" s="95" t="s">
        <v>15</v>
      </c>
      <c r="F45" s="113">
        <v>346000</v>
      </c>
      <c r="G45" s="64">
        <v>32.799999999999997</v>
      </c>
      <c r="H45" s="65">
        <v>30</v>
      </c>
      <c r="I45" s="65">
        <v>32</v>
      </c>
      <c r="J45" s="66">
        <v>36</v>
      </c>
      <c r="K45" s="22"/>
      <c r="L45" s="27"/>
      <c r="M45" s="12"/>
      <c r="N45" s="12"/>
      <c r="O45" s="13"/>
      <c r="P45" s="149"/>
      <c r="R45" s="86"/>
    </row>
    <row r="46" spans="1:18" ht="0.75" hidden="1" customHeight="1" x14ac:dyDescent="0.3">
      <c r="A46" s="107" t="s">
        <v>9</v>
      </c>
      <c r="B46" s="95" t="s">
        <v>6</v>
      </c>
      <c r="C46" s="95"/>
      <c r="D46" s="95" t="s">
        <v>10</v>
      </c>
      <c r="E46" s="95" t="s">
        <v>11</v>
      </c>
      <c r="F46" s="113">
        <v>0</v>
      </c>
      <c r="G46" s="27"/>
      <c r="H46" s="27"/>
      <c r="I46" s="27"/>
      <c r="J46" s="27"/>
      <c r="K46" s="22"/>
      <c r="L46" s="27"/>
      <c r="M46" s="12"/>
      <c r="N46" s="12"/>
      <c r="O46" s="13"/>
      <c r="R46" s="86"/>
    </row>
    <row r="47" spans="1:18" ht="63" customHeight="1" x14ac:dyDescent="0.3">
      <c r="A47" s="93" t="s">
        <v>74</v>
      </c>
      <c r="B47" s="95" t="s">
        <v>22</v>
      </c>
      <c r="C47" s="95" t="s">
        <v>24</v>
      </c>
      <c r="D47" s="95" t="s">
        <v>146</v>
      </c>
      <c r="E47" s="95" t="s">
        <v>25</v>
      </c>
      <c r="F47" s="108">
        <f>F48</f>
        <v>52000</v>
      </c>
      <c r="G47" s="27"/>
      <c r="H47" s="27"/>
      <c r="I47" s="27"/>
      <c r="J47" s="27"/>
      <c r="K47" s="22"/>
      <c r="L47" s="27"/>
      <c r="M47" s="12"/>
      <c r="N47" s="12"/>
      <c r="O47" s="13"/>
      <c r="P47" s="182"/>
      <c r="R47" s="4"/>
    </row>
    <row r="48" spans="1:18" ht="68.25" customHeight="1" x14ac:dyDescent="0.3">
      <c r="A48" s="105" t="s">
        <v>39</v>
      </c>
      <c r="B48" s="95" t="s">
        <v>22</v>
      </c>
      <c r="C48" s="95" t="s">
        <v>24</v>
      </c>
      <c r="D48" s="95" t="s">
        <v>146</v>
      </c>
      <c r="E48" s="95" t="s">
        <v>15</v>
      </c>
      <c r="F48" s="113">
        <v>52000</v>
      </c>
      <c r="G48" s="27"/>
      <c r="H48" s="27"/>
      <c r="I48" s="27"/>
      <c r="J48" s="27"/>
      <c r="K48" s="22"/>
      <c r="L48" s="27"/>
      <c r="M48" s="12"/>
      <c r="N48" s="12"/>
      <c r="O48" s="13"/>
      <c r="R48" s="86"/>
    </row>
    <row r="49" spans="1:18" ht="50.25" customHeight="1" x14ac:dyDescent="0.3">
      <c r="A49" s="143" t="s">
        <v>45</v>
      </c>
      <c r="B49" s="141" t="s">
        <v>24</v>
      </c>
      <c r="C49" s="141" t="s">
        <v>29</v>
      </c>
      <c r="D49" s="141" t="s">
        <v>80</v>
      </c>
      <c r="E49" s="141"/>
      <c r="F49" s="142">
        <f>F52</f>
        <v>0</v>
      </c>
      <c r="G49" s="67"/>
      <c r="H49" s="67"/>
      <c r="I49" s="67"/>
      <c r="J49" s="27"/>
      <c r="K49" s="22"/>
      <c r="L49" s="27"/>
      <c r="M49" s="12"/>
      <c r="N49" s="12"/>
      <c r="O49" s="13"/>
      <c r="P49" s="159"/>
      <c r="R49" s="86"/>
    </row>
    <row r="50" spans="1:18" ht="66" customHeight="1" x14ac:dyDescent="0.3">
      <c r="A50" s="93" t="s">
        <v>75</v>
      </c>
      <c r="B50" s="115" t="s">
        <v>24</v>
      </c>
      <c r="C50" s="115" t="s">
        <v>29</v>
      </c>
      <c r="D50" s="135" t="s">
        <v>96</v>
      </c>
      <c r="E50" s="115"/>
      <c r="F50" s="113">
        <f>F51</f>
        <v>0</v>
      </c>
      <c r="G50" s="67"/>
      <c r="H50" s="67"/>
      <c r="I50" s="67"/>
      <c r="J50" s="27"/>
      <c r="K50" s="22"/>
      <c r="L50" s="27"/>
      <c r="M50" s="12"/>
      <c r="N50" s="12"/>
      <c r="O50" s="13"/>
      <c r="R50" s="86"/>
    </row>
    <row r="51" spans="1:18" ht="41.25" customHeight="1" x14ac:dyDescent="0.3">
      <c r="A51" s="93" t="s">
        <v>70</v>
      </c>
      <c r="B51" s="115" t="s">
        <v>24</v>
      </c>
      <c r="C51" s="115" t="s">
        <v>29</v>
      </c>
      <c r="D51" s="135" t="s">
        <v>96</v>
      </c>
      <c r="E51" s="115" t="s">
        <v>20</v>
      </c>
      <c r="F51" s="113">
        <f>F52</f>
        <v>0</v>
      </c>
      <c r="G51" s="67"/>
      <c r="H51" s="67"/>
      <c r="I51" s="67"/>
      <c r="J51" s="27"/>
      <c r="K51" s="22"/>
      <c r="L51" s="27"/>
      <c r="M51" s="12"/>
      <c r="N51" s="12"/>
      <c r="O51" s="13"/>
      <c r="R51" s="86"/>
    </row>
    <row r="52" spans="1:18" ht="44.25" customHeight="1" x14ac:dyDescent="0.3">
      <c r="A52" s="109" t="s">
        <v>41</v>
      </c>
      <c r="B52" s="115" t="s">
        <v>24</v>
      </c>
      <c r="C52" s="115" t="s">
        <v>29</v>
      </c>
      <c r="D52" s="135" t="s">
        <v>96</v>
      </c>
      <c r="E52" s="115" t="s">
        <v>7</v>
      </c>
      <c r="F52" s="113">
        <v>0</v>
      </c>
      <c r="G52" s="67"/>
      <c r="H52" s="67"/>
      <c r="I52" s="67"/>
      <c r="J52" s="27"/>
      <c r="K52" s="22"/>
      <c r="L52" s="27"/>
      <c r="M52" s="12"/>
      <c r="N52" s="12"/>
      <c r="O52" s="13"/>
      <c r="P52" s="159" t="s">
        <v>185</v>
      </c>
      <c r="R52" s="86">
        <v>100000</v>
      </c>
    </row>
    <row r="53" spans="1:18" ht="69.75" customHeight="1" x14ac:dyDescent="0.3">
      <c r="A53" s="143" t="s">
        <v>118</v>
      </c>
      <c r="B53" s="141" t="s">
        <v>24</v>
      </c>
      <c r="C53" s="141" t="s">
        <v>33</v>
      </c>
      <c r="D53" s="141" t="s">
        <v>119</v>
      </c>
      <c r="E53" s="141"/>
      <c r="F53" s="142">
        <f>F54</f>
        <v>670000</v>
      </c>
      <c r="G53" s="67"/>
      <c r="H53" s="67"/>
      <c r="I53" s="67"/>
      <c r="J53" s="27"/>
      <c r="K53" s="22"/>
      <c r="L53" s="27"/>
      <c r="M53" s="12"/>
      <c r="N53" s="12"/>
      <c r="O53" s="13"/>
      <c r="R53" s="86"/>
    </row>
    <row r="54" spans="1:18" ht="44.25" customHeight="1" x14ac:dyDescent="0.3">
      <c r="A54" s="93" t="s">
        <v>70</v>
      </c>
      <c r="B54" s="115" t="s">
        <v>24</v>
      </c>
      <c r="C54" s="115" t="s">
        <v>33</v>
      </c>
      <c r="D54" s="166" t="s">
        <v>119</v>
      </c>
      <c r="E54" s="115" t="s">
        <v>20</v>
      </c>
      <c r="F54" s="113">
        <f>F55</f>
        <v>670000</v>
      </c>
      <c r="G54" s="67"/>
      <c r="H54" s="67"/>
      <c r="I54" s="67"/>
      <c r="J54" s="27"/>
      <c r="K54" s="22"/>
      <c r="L54" s="27"/>
      <c r="M54" s="12"/>
      <c r="N54" s="12"/>
      <c r="O54" s="13"/>
      <c r="R54" s="86"/>
    </row>
    <row r="55" spans="1:18" ht="44.25" customHeight="1" x14ac:dyDescent="0.3">
      <c r="A55" s="109" t="s">
        <v>41</v>
      </c>
      <c r="B55" s="115" t="s">
        <v>24</v>
      </c>
      <c r="C55" s="115" t="s">
        <v>33</v>
      </c>
      <c r="D55" s="166" t="s">
        <v>119</v>
      </c>
      <c r="E55" s="115" t="s">
        <v>7</v>
      </c>
      <c r="F55" s="113">
        <v>670000</v>
      </c>
      <c r="G55" s="67"/>
      <c r="H55" s="67"/>
      <c r="I55" s="67"/>
      <c r="J55" s="27"/>
      <c r="K55" s="22"/>
      <c r="L55" s="27"/>
      <c r="M55" s="12"/>
      <c r="N55" s="12"/>
      <c r="O55" s="13"/>
      <c r="R55" s="86"/>
    </row>
    <row r="56" spans="1:18" ht="44.25" customHeight="1" x14ac:dyDescent="0.3">
      <c r="A56" s="143" t="s">
        <v>78</v>
      </c>
      <c r="B56" s="144" t="s">
        <v>26</v>
      </c>
      <c r="C56" s="144" t="s">
        <v>23</v>
      </c>
      <c r="D56" s="141"/>
      <c r="E56" s="144"/>
      <c r="F56" s="142">
        <f>F57+F85</f>
        <v>19157628.25</v>
      </c>
      <c r="G56" s="67"/>
      <c r="H56" s="67"/>
      <c r="I56" s="67"/>
      <c r="J56" s="27"/>
      <c r="K56" s="22"/>
      <c r="L56" s="27"/>
      <c r="M56" s="12"/>
      <c r="N56" s="12"/>
      <c r="O56" s="13"/>
      <c r="P56" s="158"/>
      <c r="R56" s="86"/>
    </row>
    <row r="57" spans="1:18" ht="44.25" customHeight="1" x14ac:dyDescent="0.3">
      <c r="A57" s="170" t="s">
        <v>55</v>
      </c>
      <c r="B57" s="114" t="s">
        <v>26</v>
      </c>
      <c r="C57" s="114" t="s">
        <v>29</v>
      </c>
      <c r="D57" s="114" t="s">
        <v>101</v>
      </c>
      <c r="E57" s="114"/>
      <c r="F57" s="102">
        <f>F58+F61+F68+F75+F82</f>
        <v>18976628.25</v>
      </c>
      <c r="G57" s="67"/>
      <c r="H57" s="67"/>
      <c r="I57" s="67"/>
      <c r="J57" s="27"/>
      <c r="K57" s="22"/>
      <c r="L57" s="27"/>
      <c r="M57" s="12"/>
      <c r="N57" s="12"/>
      <c r="O57" s="13"/>
      <c r="P57" s="158"/>
      <c r="R57" s="86"/>
    </row>
    <row r="58" spans="1:18" ht="59.25" customHeight="1" x14ac:dyDescent="0.3">
      <c r="A58" s="171" t="s">
        <v>54</v>
      </c>
      <c r="B58" s="114" t="s">
        <v>26</v>
      </c>
      <c r="C58" s="114" t="s">
        <v>29</v>
      </c>
      <c r="D58" s="114" t="s">
        <v>97</v>
      </c>
      <c r="E58" s="114"/>
      <c r="F58" s="102">
        <f>F59</f>
        <v>6197368</v>
      </c>
      <c r="G58" s="67"/>
      <c r="H58" s="67"/>
      <c r="I58" s="67"/>
      <c r="J58" s="27"/>
      <c r="K58" s="22"/>
      <c r="L58" s="27"/>
      <c r="M58" s="12"/>
      <c r="N58" s="12"/>
      <c r="O58" s="13"/>
      <c r="P58" s="149"/>
      <c r="R58" s="86"/>
    </row>
    <row r="59" spans="1:18" ht="33.75" customHeight="1" x14ac:dyDescent="0.3">
      <c r="A59" s="170" t="s">
        <v>70</v>
      </c>
      <c r="B59" s="114" t="s">
        <v>26</v>
      </c>
      <c r="C59" s="114" t="s">
        <v>29</v>
      </c>
      <c r="D59" s="114" t="s">
        <v>97</v>
      </c>
      <c r="E59" s="114" t="s">
        <v>20</v>
      </c>
      <c r="F59" s="125">
        <f>F60</f>
        <v>6197368</v>
      </c>
      <c r="G59" s="67"/>
      <c r="H59" s="67"/>
      <c r="I59" s="67"/>
      <c r="J59" s="27"/>
      <c r="K59" s="22"/>
      <c r="L59" s="27"/>
      <c r="M59" s="12"/>
      <c r="N59" s="12"/>
      <c r="O59" s="13"/>
      <c r="P59" s="149"/>
      <c r="R59" s="86"/>
    </row>
    <row r="60" spans="1:18" ht="44.25" customHeight="1" x14ac:dyDescent="0.3">
      <c r="A60" s="170" t="s">
        <v>41</v>
      </c>
      <c r="B60" s="114" t="s">
        <v>26</v>
      </c>
      <c r="C60" s="114" t="s">
        <v>29</v>
      </c>
      <c r="D60" s="114" t="s">
        <v>97</v>
      </c>
      <c r="E60" s="114" t="s">
        <v>7</v>
      </c>
      <c r="F60" s="125">
        <v>6197368</v>
      </c>
      <c r="G60" s="67"/>
      <c r="H60" s="67"/>
      <c r="I60" s="67"/>
      <c r="J60" s="27"/>
      <c r="K60" s="22"/>
      <c r="L60" s="27"/>
      <c r="M60" s="12"/>
      <c r="N60" s="12"/>
      <c r="O60" s="13"/>
      <c r="P60" s="158"/>
      <c r="R60" s="86"/>
    </row>
    <row r="61" spans="1:18" ht="53.25" customHeight="1" x14ac:dyDescent="0.3">
      <c r="A61" s="173" t="s">
        <v>136</v>
      </c>
      <c r="B61" s="174" t="s">
        <v>26</v>
      </c>
      <c r="C61" s="174" t="s">
        <v>29</v>
      </c>
      <c r="D61" s="174" t="s">
        <v>143</v>
      </c>
      <c r="E61" s="174"/>
      <c r="F61" s="197">
        <f>F62+F65</f>
        <v>1400000</v>
      </c>
      <c r="G61" s="67"/>
      <c r="H61" s="67"/>
      <c r="I61" s="67"/>
      <c r="J61" s="27"/>
      <c r="K61" s="22"/>
      <c r="L61" s="27"/>
      <c r="M61" s="12"/>
      <c r="N61" s="12"/>
      <c r="O61" s="13"/>
      <c r="P61" s="149"/>
      <c r="R61" s="86"/>
    </row>
    <row r="62" spans="1:18" ht="53.25" customHeight="1" x14ac:dyDescent="0.3">
      <c r="A62" s="180" t="s">
        <v>140</v>
      </c>
      <c r="B62" s="178" t="s">
        <v>26</v>
      </c>
      <c r="C62" s="178" t="s">
        <v>29</v>
      </c>
      <c r="D62" s="178" t="s">
        <v>137</v>
      </c>
      <c r="E62" s="178"/>
      <c r="F62" s="179">
        <f>F64</f>
        <v>600000</v>
      </c>
      <c r="G62" s="67"/>
      <c r="H62" s="67"/>
      <c r="I62" s="67"/>
      <c r="J62" s="27"/>
      <c r="K62" s="22"/>
      <c r="L62" s="27"/>
      <c r="M62" s="12"/>
      <c r="N62" s="12"/>
      <c r="O62" s="13"/>
      <c r="P62" s="181"/>
      <c r="R62" s="86"/>
    </row>
    <row r="63" spans="1:18" ht="42" customHeight="1" x14ac:dyDescent="0.3">
      <c r="A63" s="170" t="s">
        <v>70</v>
      </c>
      <c r="B63" s="114" t="s">
        <v>26</v>
      </c>
      <c r="C63" s="114" t="s">
        <v>29</v>
      </c>
      <c r="D63" s="114" t="s">
        <v>137</v>
      </c>
      <c r="E63" s="114" t="s">
        <v>20</v>
      </c>
      <c r="F63" s="125">
        <f>F64</f>
        <v>600000</v>
      </c>
      <c r="G63" s="67"/>
      <c r="H63" s="67"/>
      <c r="I63" s="67"/>
      <c r="J63" s="27"/>
      <c r="K63" s="22"/>
      <c r="L63" s="27"/>
      <c r="M63" s="12"/>
      <c r="N63" s="12"/>
      <c r="O63" s="13"/>
      <c r="P63" s="158"/>
      <c r="R63" s="86"/>
    </row>
    <row r="64" spans="1:18" ht="54" customHeight="1" x14ac:dyDescent="0.3">
      <c r="A64" s="170" t="s">
        <v>41</v>
      </c>
      <c r="B64" s="114" t="s">
        <v>26</v>
      </c>
      <c r="C64" s="114" t="s">
        <v>29</v>
      </c>
      <c r="D64" s="114" t="s">
        <v>137</v>
      </c>
      <c r="E64" s="114" t="s">
        <v>7</v>
      </c>
      <c r="F64" s="125">
        <v>600000</v>
      </c>
      <c r="G64" s="67"/>
      <c r="H64" s="67"/>
      <c r="I64" s="67"/>
      <c r="J64" s="27"/>
      <c r="K64" s="22"/>
      <c r="L64" s="27"/>
      <c r="M64" s="12"/>
      <c r="N64" s="12"/>
      <c r="O64" s="13"/>
      <c r="P64" s="149"/>
      <c r="R64" s="86"/>
    </row>
    <row r="65" spans="1:18" ht="54" customHeight="1" x14ac:dyDescent="0.3">
      <c r="A65" s="180" t="s">
        <v>141</v>
      </c>
      <c r="B65" s="114" t="s">
        <v>26</v>
      </c>
      <c r="C65" s="114" t="s">
        <v>29</v>
      </c>
      <c r="D65" s="114" t="s">
        <v>142</v>
      </c>
      <c r="E65" s="114"/>
      <c r="F65" s="125">
        <f>F66</f>
        <v>800000</v>
      </c>
      <c r="G65" s="67"/>
      <c r="H65" s="67"/>
      <c r="I65" s="67"/>
      <c r="J65" s="27"/>
      <c r="K65" s="22"/>
      <c r="L65" s="27"/>
      <c r="M65" s="12"/>
      <c r="N65" s="12"/>
      <c r="O65" s="13"/>
      <c r="P65" s="158"/>
      <c r="R65" s="86"/>
    </row>
    <row r="66" spans="1:18" ht="54" customHeight="1" x14ac:dyDescent="0.3">
      <c r="A66" s="170" t="s">
        <v>70</v>
      </c>
      <c r="B66" s="114" t="s">
        <v>26</v>
      </c>
      <c r="C66" s="114" t="s">
        <v>29</v>
      </c>
      <c r="D66" s="114" t="s">
        <v>142</v>
      </c>
      <c r="E66" s="114" t="s">
        <v>20</v>
      </c>
      <c r="F66" s="125">
        <f>F67</f>
        <v>800000</v>
      </c>
      <c r="G66" s="67"/>
      <c r="H66" s="67"/>
      <c r="I66" s="67"/>
      <c r="J66" s="27"/>
      <c r="K66" s="22"/>
      <c r="L66" s="27"/>
      <c r="M66" s="12"/>
      <c r="N66" s="12"/>
      <c r="O66" s="13"/>
      <c r="P66" s="149"/>
      <c r="R66" s="86"/>
    </row>
    <row r="67" spans="1:18" ht="54" customHeight="1" x14ac:dyDescent="0.3">
      <c r="A67" s="170" t="s">
        <v>41</v>
      </c>
      <c r="B67" s="114" t="s">
        <v>26</v>
      </c>
      <c r="C67" s="114" t="s">
        <v>29</v>
      </c>
      <c r="D67" s="114" t="s">
        <v>142</v>
      </c>
      <c r="E67" s="114" t="s">
        <v>7</v>
      </c>
      <c r="F67" s="125">
        <v>800000</v>
      </c>
      <c r="G67" s="67"/>
      <c r="H67" s="67"/>
      <c r="I67" s="67"/>
      <c r="J67" s="27"/>
      <c r="K67" s="22"/>
      <c r="L67" s="27"/>
      <c r="M67" s="12"/>
      <c r="N67" s="12"/>
      <c r="O67" s="13"/>
      <c r="P67" s="149"/>
      <c r="R67" s="86"/>
    </row>
    <row r="68" spans="1:18" ht="82.5" customHeight="1" x14ac:dyDescent="0.3">
      <c r="A68" s="170" t="s">
        <v>126</v>
      </c>
      <c r="B68" s="172" t="s">
        <v>26</v>
      </c>
      <c r="C68" s="172" t="s">
        <v>29</v>
      </c>
      <c r="D68" s="172" t="s">
        <v>120</v>
      </c>
      <c r="E68" s="114"/>
      <c r="F68" s="102">
        <f>F69+F72</f>
        <v>5888134.2999999998</v>
      </c>
      <c r="G68" s="67"/>
      <c r="H68" s="67"/>
      <c r="I68" s="67"/>
      <c r="J68" s="27"/>
      <c r="K68" s="22"/>
      <c r="L68" s="27"/>
      <c r="M68" s="12"/>
      <c r="N68" s="12"/>
      <c r="O68" s="13"/>
      <c r="P68" s="149"/>
      <c r="R68" s="86"/>
    </row>
    <row r="69" spans="1:18" ht="90.75" customHeight="1" x14ac:dyDescent="0.3">
      <c r="A69" s="170" t="s">
        <v>121</v>
      </c>
      <c r="B69" s="172" t="s">
        <v>26</v>
      </c>
      <c r="C69" s="172" t="s">
        <v>29</v>
      </c>
      <c r="D69" s="172" t="s">
        <v>122</v>
      </c>
      <c r="E69" s="172"/>
      <c r="F69" s="125">
        <f>F70</f>
        <v>5593727.5800000001</v>
      </c>
      <c r="G69" s="67"/>
      <c r="H69" s="67"/>
      <c r="I69" s="67"/>
      <c r="J69" s="27"/>
      <c r="K69" s="22"/>
      <c r="L69" s="27"/>
      <c r="M69" s="12"/>
      <c r="N69" s="12"/>
      <c r="O69" s="13"/>
      <c r="P69" s="149"/>
      <c r="R69" s="86"/>
    </row>
    <row r="70" spans="1:18" ht="42" customHeight="1" x14ac:dyDescent="0.3">
      <c r="A70" s="170" t="s">
        <v>70</v>
      </c>
      <c r="B70" s="114" t="s">
        <v>26</v>
      </c>
      <c r="C70" s="114" t="s">
        <v>29</v>
      </c>
      <c r="D70" s="114" t="s">
        <v>122</v>
      </c>
      <c r="E70" s="114" t="s">
        <v>20</v>
      </c>
      <c r="F70" s="125">
        <f>F71</f>
        <v>5593727.5800000001</v>
      </c>
      <c r="G70" s="67"/>
      <c r="H70" s="67"/>
      <c r="I70" s="67"/>
      <c r="J70" s="27"/>
      <c r="K70" s="22"/>
      <c r="L70" s="27"/>
      <c r="M70" s="12"/>
      <c r="N70" s="12"/>
      <c r="O70" s="13"/>
      <c r="P70" s="158"/>
      <c r="R70" s="86"/>
    </row>
    <row r="71" spans="1:18" ht="42" customHeight="1" x14ac:dyDescent="0.3">
      <c r="A71" s="170" t="s">
        <v>41</v>
      </c>
      <c r="B71" s="114" t="s">
        <v>26</v>
      </c>
      <c r="C71" s="114" t="s">
        <v>29</v>
      </c>
      <c r="D71" s="114" t="s">
        <v>122</v>
      </c>
      <c r="E71" s="114" t="s">
        <v>7</v>
      </c>
      <c r="F71" s="125">
        <v>5593727.5800000001</v>
      </c>
      <c r="G71" s="67"/>
      <c r="H71" s="67"/>
      <c r="I71" s="67"/>
      <c r="J71" s="27"/>
      <c r="K71" s="22"/>
      <c r="L71" s="27"/>
      <c r="M71" s="12"/>
      <c r="N71" s="12"/>
      <c r="O71" s="13"/>
      <c r="P71" s="158"/>
      <c r="R71" s="86"/>
    </row>
    <row r="72" spans="1:18" ht="80.25" customHeight="1" x14ac:dyDescent="0.3">
      <c r="A72" s="170" t="s">
        <v>124</v>
      </c>
      <c r="B72" s="172" t="s">
        <v>26</v>
      </c>
      <c r="C72" s="172" t="s">
        <v>29</v>
      </c>
      <c r="D72" s="114" t="s">
        <v>125</v>
      </c>
      <c r="E72" s="172"/>
      <c r="F72" s="125">
        <f>F73</f>
        <v>294406.71999999997</v>
      </c>
      <c r="G72" s="67"/>
      <c r="H72" s="67"/>
      <c r="I72" s="67"/>
      <c r="J72" s="27"/>
      <c r="K72" s="22"/>
      <c r="L72" s="27"/>
      <c r="M72" s="12"/>
      <c r="N72" s="12"/>
      <c r="O72" s="13"/>
      <c r="P72" s="158"/>
      <c r="R72" s="86"/>
    </row>
    <row r="73" spans="1:18" ht="42" customHeight="1" x14ac:dyDescent="0.3">
      <c r="A73" s="170" t="s">
        <v>70</v>
      </c>
      <c r="B73" s="114" t="s">
        <v>26</v>
      </c>
      <c r="C73" s="114" t="s">
        <v>29</v>
      </c>
      <c r="D73" s="114" t="s">
        <v>125</v>
      </c>
      <c r="E73" s="114" t="s">
        <v>7</v>
      </c>
      <c r="F73" s="125">
        <f>F74</f>
        <v>294406.71999999997</v>
      </c>
      <c r="G73" s="67"/>
      <c r="H73" s="67"/>
      <c r="I73" s="67"/>
      <c r="J73" s="27"/>
      <c r="K73" s="22"/>
      <c r="L73" s="27"/>
      <c r="M73" s="12"/>
      <c r="N73" s="12"/>
      <c r="O73" s="13"/>
      <c r="P73" s="149"/>
      <c r="R73" s="86"/>
    </row>
    <row r="74" spans="1:18" ht="42" customHeight="1" x14ac:dyDescent="0.3">
      <c r="A74" s="170" t="s">
        <v>41</v>
      </c>
      <c r="B74" s="114" t="s">
        <v>26</v>
      </c>
      <c r="C74" s="114" t="s">
        <v>29</v>
      </c>
      <c r="D74" s="114" t="s">
        <v>125</v>
      </c>
      <c r="E74" s="114" t="s">
        <v>123</v>
      </c>
      <c r="F74" s="125">
        <v>294406.71999999997</v>
      </c>
      <c r="G74" s="67"/>
      <c r="H74" s="67"/>
      <c r="I74" s="67"/>
      <c r="J74" s="27"/>
      <c r="K74" s="22"/>
      <c r="L74" s="27"/>
      <c r="M74" s="12"/>
      <c r="N74" s="12"/>
      <c r="O74" s="13"/>
      <c r="P74" s="158"/>
      <c r="R74" s="4"/>
    </row>
    <row r="75" spans="1:18" ht="74.25" customHeight="1" x14ac:dyDescent="0.3">
      <c r="A75" s="170" t="s">
        <v>127</v>
      </c>
      <c r="B75" s="172" t="s">
        <v>26</v>
      </c>
      <c r="C75" s="172" t="s">
        <v>29</v>
      </c>
      <c r="D75" s="114" t="s">
        <v>132</v>
      </c>
      <c r="E75" s="114"/>
      <c r="F75" s="102">
        <f>F76+F79</f>
        <v>4291125.95</v>
      </c>
      <c r="G75" s="67"/>
      <c r="H75" s="67"/>
      <c r="I75" s="67"/>
      <c r="J75" s="27"/>
      <c r="K75" s="22"/>
      <c r="L75" s="27"/>
      <c r="M75" s="12"/>
      <c r="N75" s="12"/>
      <c r="O75" s="13"/>
      <c r="P75" s="149"/>
      <c r="R75" s="86"/>
    </row>
    <row r="76" spans="1:18" ht="80.25" customHeight="1" x14ac:dyDescent="0.3">
      <c r="A76" s="170" t="s">
        <v>128</v>
      </c>
      <c r="B76" s="172" t="s">
        <v>26</v>
      </c>
      <c r="C76" s="172" t="s">
        <v>29</v>
      </c>
      <c r="D76" s="114" t="s">
        <v>130</v>
      </c>
      <c r="E76" s="172"/>
      <c r="F76" s="125">
        <f>F77</f>
        <v>4248214.6900000004</v>
      </c>
      <c r="G76" s="67"/>
      <c r="H76" s="67"/>
      <c r="I76" s="67"/>
      <c r="J76" s="27"/>
      <c r="K76" s="22"/>
      <c r="L76" s="27"/>
      <c r="M76" s="12"/>
      <c r="N76" s="12"/>
      <c r="O76" s="13"/>
      <c r="P76" s="158"/>
      <c r="R76" s="86"/>
    </row>
    <row r="77" spans="1:18" ht="42" customHeight="1" x14ac:dyDescent="0.3">
      <c r="A77" s="170" t="s">
        <v>70</v>
      </c>
      <c r="B77" s="114" t="s">
        <v>26</v>
      </c>
      <c r="C77" s="114" t="s">
        <v>29</v>
      </c>
      <c r="D77" s="114" t="s">
        <v>130</v>
      </c>
      <c r="E77" s="114" t="s">
        <v>20</v>
      </c>
      <c r="F77" s="125">
        <f>F78</f>
        <v>4248214.6900000004</v>
      </c>
      <c r="G77" s="67"/>
      <c r="H77" s="67"/>
      <c r="I77" s="67"/>
      <c r="J77" s="27"/>
      <c r="K77" s="22"/>
      <c r="L77" s="27"/>
      <c r="M77" s="12"/>
      <c r="N77" s="12"/>
      <c r="O77" s="13"/>
      <c r="P77" s="149"/>
      <c r="R77" s="86"/>
    </row>
    <row r="78" spans="1:18" ht="42" customHeight="1" x14ac:dyDescent="0.3">
      <c r="A78" s="170" t="s">
        <v>41</v>
      </c>
      <c r="B78" s="114" t="s">
        <v>26</v>
      </c>
      <c r="C78" s="114" t="s">
        <v>29</v>
      </c>
      <c r="D78" s="114" t="s">
        <v>130</v>
      </c>
      <c r="E78" s="114" t="s">
        <v>7</v>
      </c>
      <c r="F78" s="125">
        <v>4248214.6900000004</v>
      </c>
      <c r="G78" s="67"/>
      <c r="H78" s="67"/>
      <c r="I78" s="67"/>
      <c r="J78" s="27"/>
      <c r="K78" s="22"/>
      <c r="L78" s="27"/>
      <c r="M78" s="12"/>
      <c r="N78" s="12"/>
      <c r="O78" s="13"/>
      <c r="P78" s="149"/>
      <c r="R78" s="86"/>
    </row>
    <row r="79" spans="1:18" ht="86.25" customHeight="1" x14ac:dyDescent="0.3">
      <c r="A79" s="170" t="s">
        <v>129</v>
      </c>
      <c r="B79" s="172" t="s">
        <v>26</v>
      </c>
      <c r="C79" s="172" t="s">
        <v>29</v>
      </c>
      <c r="D79" s="114" t="s">
        <v>131</v>
      </c>
      <c r="E79" s="172"/>
      <c r="F79" s="125">
        <f>F80</f>
        <v>42911.26</v>
      </c>
      <c r="G79" s="67"/>
      <c r="H79" s="67"/>
      <c r="I79" s="67"/>
      <c r="J79" s="27"/>
      <c r="K79" s="22"/>
      <c r="L79" s="27"/>
      <c r="M79" s="12"/>
      <c r="N79" s="12"/>
      <c r="O79" s="13"/>
      <c r="P79" s="158"/>
      <c r="R79" s="86"/>
    </row>
    <row r="80" spans="1:18" ht="42" customHeight="1" x14ac:dyDescent="0.3">
      <c r="A80" s="170" t="s">
        <v>70</v>
      </c>
      <c r="B80" s="114" t="s">
        <v>26</v>
      </c>
      <c r="C80" s="114" t="s">
        <v>29</v>
      </c>
      <c r="D80" s="114" t="s">
        <v>131</v>
      </c>
      <c r="E80" s="114" t="s">
        <v>20</v>
      </c>
      <c r="F80" s="125">
        <f>F81</f>
        <v>42911.26</v>
      </c>
      <c r="G80" s="67"/>
      <c r="H80" s="67"/>
      <c r="I80" s="67"/>
      <c r="J80" s="27"/>
      <c r="K80" s="22"/>
      <c r="L80" s="27"/>
      <c r="M80" s="12"/>
      <c r="N80" s="12"/>
      <c r="O80" s="13"/>
      <c r="P80" s="149"/>
      <c r="R80" s="86"/>
    </row>
    <row r="81" spans="1:18" ht="42" customHeight="1" x14ac:dyDescent="0.3">
      <c r="A81" s="170" t="s">
        <v>41</v>
      </c>
      <c r="B81" s="114" t="s">
        <v>26</v>
      </c>
      <c r="C81" s="114" t="s">
        <v>29</v>
      </c>
      <c r="D81" s="114" t="s">
        <v>131</v>
      </c>
      <c r="E81" s="114" t="s">
        <v>7</v>
      </c>
      <c r="F81" s="125">
        <v>42911.26</v>
      </c>
      <c r="G81" s="67"/>
      <c r="H81" s="67"/>
      <c r="I81" s="67"/>
      <c r="J81" s="27"/>
      <c r="K81" s="22"/>
      <c r="L81" s="27"/>
      <c r="M81" s="12"/>
      <c r="N81" s="12"/>
      <c r="O81" s="13"/>
      <c r="P81" s="149"/>
      <c r="R81" s="86"/>
    </row>
    <row r="82" spans="1:18" ht="42" customHeight="1" x14ac:dyDescent="0.3">
      <c r="A82" s="109" t="s">
        <v>108</v>
      </c>
      <c r="B82" s="114" t="s">
        <v>26</v>
      </c>
      <c r="C82" s="114" t="s">
        <v>29</v>
      </c>
      <c r="D82" s="110" t="s">
        <v>109</v>
      </c>
      <c r="E82" s="114"/>
      <c r="F82" s="102">
        <f>F83</f>
        <v>1200000</v>
      </c>
      <c r="G82" s="67"/>
      <c r="H82" s="67"/>
      <c r="I82" s="67"/>
      <c r="J82" s="27"/>
      <c r="K82" s="22"/>
      <c r="L82" s="27"/>
      <c r="M82" s="12"/>
      <c r="N82" s="12"/>
      <c r="O82" s="13"/>
      <c r="P82" s="158"/>
      <c r="R82" s="86"/>
    </row>
    <row r="83" spans="1:18" ht="42" customHeight="1" x14ac:dyDescent="0.3">
      <c r="A83" s="170" t="s">
        <v>70</v>
      </c>
      <c r="B83" s="114" t="s">
        <v>26</v>
      </c>
      <c r="C83" s="114" t="s">
        <v>29</v>
      </c>
      <c r="D83" s="110" t="s">
        <v>109</v>
      </c>
      <c r="E83" s="114" t="s">
        <v>20</v>
      </c>
      <c r="F83" s="125">
        <f>F84</f>
        <v>1200000</v>
      </c>
      <c r="G83" s="67"/>
      <c r="H83" s="67"/>
      <c r="I83" s="67"/>
      <c r="J83" s="27"/>
      <c r="K83" s="22"/>
      <c r="L83" s="27"/>
      <c r="M83" s="12"/>
      <c r="N83" s="12"/>
      <c r="O83" s="13"/>
      <c r="P83" s="149"/>
      <c r="R83" s="86"/>
    </row>
    <row r="84" spans="1:18" ht="42" customHeight="1" x14ac:dyDescent="0.3">
      <c r="A84" s="170" t="s">
        <v>41</v>
      </c>
      <c r="B84" s="114" t="s">
        <v>26</v>
      </c>
      <c r="C84" s="114" t="s">
        <v>29</v>
      </c>
      <c r="D84" s="110" t="s">
        <v>109</v>
      </c>
      <c r="E84" s="114" t="s">
        <v>7</v>
      </c>
      <c r="F84" s="125">
        <v>1200000</v>
      </c>
      <c r="G84" s="67"/>
      <c r="H84" s="67"/>
      <c r="I84" s="67"/>
      <c r="J84" s="27"/>
      <c r="K84" s="22"/>
      <c r="L84" s="27"/>
      <c r="M84" s="12"/>
      <c r="N84" s="12"/>
      <c r="O84" s="13"/>
      <c r="P84" s="149"/>
      <c r="R84" s="86"/>
    </row>
    <row r="85" spans="1:18" ht="31.5" customHeight="1" x14ac:dyDescent="0.3">
      <c r="A85" s="90" t="s">
        <v>19</v>
      </c>
      <c r="B85" s="122" t="s">
        <v>26</v>
      </c>
      <c r="C85" s="122" t="s">
        <v>30</v>
      </c>
      <c r="D85" s="122" t="s">
        <v>98</v>
      </c>
      <c r="E85" s="122"/>
      <c r="F85" s="123">
        <f>F86+F89</f>
        <v>181000</v>
      </c>
      <c r="G85" s="67"/>
      <c r="H85" s="67"/>
      <c r="I85" s="67"/>
      <c r="J85" s="27"/>
      <c r="K85" s="22"/>
      <c r="L85" s="27"/>
      <c r="M85" s="12"/>
      <c r="N85" s="12"/>
      <c r="O85" s="13"/>
      <c r="R85" s="86"/>
    </row>
    <row r="86" spans="1:18" ht="35.25" customHeight="1" x14ac:dyDescent="0.3">
      <c r="A86" s="109" t="s">
        <v>76</v>
      </c>
      <c r="B86" s="95" t="s">
        <v>26</v>
      </c>
      <c r="C86" s="95" t="s">
        <v>30</v>
      </c>
      <c r="D86" s="89" t="s">
        <v>98</v>
      </c>
      <c r="E86" s="95"/>
      <c r="F86" s="113">
        <f>F88</f>
        <v>51000</v>
      </c>
      <c r="G86" s="67"/>
      <c r="H86" s="67"/>
      <c r="I86" s="67"/>
      <c r="J86" s="27"/>
      <c r="K86" s="22"/>
      <c r="L86" s="27"/>
      <c r="M86" s="12"/>
      <c r="N86" s="12"/>
      <c r="O86" s="13"/>
      <c r="R86" s="86"/>
    </row>
    <row r="87" spans="1:18" ht="30.75" customHeight="1" x14ac:dyDescent="0.3">
      <c r="A87" s="109" t="s">
        <v>70</v>
      </c>
      <c r="B87" s="95" t="s">
        <v>26</v>
      </c>
      <c r="C87" s="95" t="s">
        <v>30</v>
      </c>
      <c r="D87" s="89" t="s">
        <v>98</v>
      </c>
      <c r="E87" s="95" t="s">
        <v>20</v>
      </c>
      <c r="F87" s="113">
        <f>F88</f>
        <v>51000</v>
      </c>
      <c r="G87" s="67"/>
      <c r="H87" s="67"/>
      <c r="I87" s="67"/>
      <c r="J87" s="27"/>
      <c r="K87" s="22"/>
      <c r="L87" s="27"/>
      <c r="M87" s="12"/>
      <c r="N87" s="12"/>
      <c r="O87" s="13"/>
      <c r="P87" s="159"/>
      <c r="R87" s="86"/>
    </row>
    <row r="88" spans="1:18" ht="38.25" customHeight="1" x14ac:dyDescent="0.3">
      <c r="A88" s="109" t="s">
        <v>41</v>
      </c>
      <c r="B88" s="95" t="s">
        <v>26</v>
      </c>
      <c r="C88" s="95" t="s">
        <v>30</v>
      </c>
      <c r="D88" s="89" t="s">
        <v>98</v>
      </c>
      <c r="E88" s="95" t="s">
        <v>7</v>
      </c>
      <c r="F88" s="113">
        <v>51000</v>
      </c>
      <c r="G88" s="67"/>
      <c r="H88" s="67"/>
      <c r="I88" s="67"/>
      <c r="J88" s="27"/>
      <c r="K88" s="22"/>
      <c r="L88" s="27"/>
      <c r="M88" s="12"/>
      <c r="N88" s="12"/>
      <c r="O88" s="13"/>
      <c r="P88" s="159" t="s">
        <v>185</v>
      </c>
      <c r="R88" s="86">
        <v>69000</v>
      </c>
    </row>
    <row r="89" spans="1:18" ht="38.25" customHeight="1" x14ac:dyDescent="0.3">
      <c r="A89" s="109" t="s">
        <v>76</v>
      </c>
      <c r="B89" s="95" t="s">
        <v>26</v>
      </c>
      <c r="C89" s="95" t="s">
        <v>30</v>
      </c>
      <c r="D89" s="89" t="s">
        <v>135</v>
      </c>
      <c r="E89" s="95"/>
      <c r="F89" s="113">
        <f>F90</f>
        <v>130000</v>
      </c>
      <c r="G89" s="67"/>
      <c r="H89" s="67"/>
      <c r="I89" s="67"/>
      <c r="J89" s="27"/>
      <c r="K89" s="22"/>
      <c r="L89" s="27"/>
      <c r="M89" s="12"/>
      <c r="N89" s="12"/>
      <c r="O89" s="13"/>
      <c r="P89" s="159"/>
      <c r="R89" s="86"/>
    </row>
    <row r="90" spans="1:18" ht="38.25" customHeight="1" x14ac:dyDescent="0.3">
      <c r="A90" s="109" t="s">
        <v>70</v>
      </c>
      <c r="B90" s="95" t="s">
        <v>26</v>
      </c>
      <c r="C90" s="95" t="s">
        <v>30</v>
      </c>
      <c r="D90" s="89" t="s">
        <v>135</v>
      </c>
      <c r="E90" s="95" t="s">
        <v>20</v>
      </c>
      <c r="F90" s="113">
        <f>F91</f>
        <v>130000</v>
      </c>
      <c r="G90" s="67"/>
      <c r="H90" s="67"/>
      <c r="I90" s="67"/>
      <c r="J90" s="27"/>
      <c r="K90" s="22"/>
      <c r="L90" s="27"/>
      <c r="M90" s="12"/>
      <c r="N90" s="12"/>
      <c r="O90" s="13"/>
      <c r="R90" s="86"/>
    </row>
    <row r="91" spans="1:18" ht="38.25" customHeight="1" x14ac:dyDescent="0.3">
      <c r="A91" s="109" t="s">
        <v>41</v>
      </c>
      <c r="B91" s="95" t="s">
        <v>26</v>
      </c>
      <c r="C91" s="95" t="s">
        <v>30</v>
      </c>
      <c r="D91" s="89" t="s">
        <v>135</v>
      </c>
      <c r="E91" s="95" t="s">
        <v>7</v>
      </c>
      <c r="F91" s="113">
        <v>130000</v>
      </c>
      <c r="G91" s="67"/>
      <c r="H91" s="67"/>
      <c r="I91" s="67"/>
      <c r="J91" s="27"/>
      <c r="K91" s="22"/>
      <c r="L91" s="27"/>
      <c r="M91" s="12"/>
      <c r="N91" s="12"/>
      <c r="O91" s="13"/>
      <c r="P91" s="159"/>
      <c r="R91" s="86"/>
    </row>
    <row r="92" spans="1:18" ht="38.25" customHeight="1" x14ac:dyDescent="0.3">
      <c r="A92" s="145" t="s">
        <v>79</v>
      </c>
      <c r="B92" s="141" t="s">
        <v>31</v>
      </c>
      <c r="C92" s="141" t="s">
        <v>23</v>
      </c>
      <c r="D92" s="138"/>
      <c r="E92" s="141"/>
      <c r="F92" s="146">
        <f>F93+F98+F117</f>
        <v>18612570.259999998</v>
      </c>
      <c r="G92" s="67"/>
      <c r="H92" s="67"/>
      <c r="I92" s="67"/>
      <c r="J92" s="27"/>
      <c r="K92" s="22"/>
      <c r="L92" s="27"/>
      <c r="M92" s="12"/>
      <c r="N92" s="12"/>
      <c r="O92" s="13"/>
      <c r="P92" s="149"/>
      <c r="R92" s="86"/>
    </row>
    <row r="93" spans="1:18" ht="42.75" customHeight="1" x14ac:dyDescent="0.3">
      <c r="A93" s="90" t="s">
        <v>50</v>
      </c>
      <c r="B93" s="122" t="s">
        <v>31</v>
      </c>
      <c r="C93" s="122" t="s">
        <v>21</v>
      </c>
      <c r="D93" s="89" t="s">
        <v>99</v>
      </c>
      <c r="E93" s="122"/>
      <c r="F93" s="123">
        <f>F94+F96</f>
        <v>255771.38</v>
      </c>
      <c r="G93" s="67"/>
      <c r="H93" s="67"/>
      <c r="I93" s="67"/>
      <c r="J93" s="27"/>
      <c r="K93" s="22"/>
      <c r="L93" s="27"/>
      <c r="M93" s="12"/>
      <c r="N93" s="12"/>
      <c r="O93" s="13"/>
      <c r="P93" s="159"/>
      <c r="R93" s="86"/>
    </row>
    <row r="94" spans="1:18" ht="54.75" customHeight="1" x14ac:dyDescent="0.3">
      <c r="A94" s="93" t="s">
        <v>70</v>
      </c>
      <c r="B94" s="95" t="s">
        <v>31</v>
      </c>
      <c r="C94" s="95" t="s">
        <v>21</v>
      </c>
      <c r="D94" s="89" t="s">
        <v>99</v>
      </c>
      <c r="E94" s="95" t="s">
        <v>20</v>
      </c>
      <c r="F94" s="113">
        <f>F95</f>
        <v>239952.73</v>
      </c>
      <c r="G94" s="67"/>
      <c r="H94" s="67"/>
      <c r="I94" s="67"/>
      <c r="J94" s="27"/>
      <c r="K94" s="22"/>
      <c r="L94" s="27"/>
      <c r="M94" s="12"/>
      <c r="N94" s="12"/>
      <c r="O94" s="13"/>
      <c r="P94" s="159" t="s">
        <v>184</v>
      </c>
      <c r="R94" s="86">
        <v>783275.89</v>
      </c>
    </row>
    <row r="95" spans="1:18" ht="81" customHeight="1" x14ac:dyDescent="0.3">
      <c r="A95" s="109" t="s">
        <v>41</v>
      </c>
      <c r="B95" s="95" t="s">
        <v>31</v>
      </c>
      <c r="C95" s="95" t="s">
        <v>21</v>
      </c>
      <c r="D95" s="89" t="s">
        <v>99</v>
      </c>
      <c r="E95" s="95" t="s">
        <v>7</v>
      </c>
      <c r="F95" s="113">
        <v>239952.73</v>
      </c>
      <c r="G95" s="67"/>
      <c r="H95" s="67"/>
      <c r="I95" s="67"/>
      <c r="J95" s="27"/>
      <c r="K95" s="22"/>
      <c r="L95" s="27"/>
      <c r="M95" s="12"/>
      <c r="N95" s="12"/>
      <c r="O95" s="13"/>
      <c r="P95" s="158"/>
      <c r="R95" s="86"/>
    </row>
    <row r="96" spans="1:18" ht="59.25" customHeight="1" x14ac:dyDescent="0.3">
      <c r="A96" s="109" t="s">
        <v>157</v>
      </c>
      <c r="B96" s="95" t="s">
        <v>31</v>
      </c>
      <c r="C96" s="95" t="s">
        <v>21</v>
      </c>
      <c r="D96" s="89" t="s">
        <v>99</v>
      </c>
      <c r="E96" s="95" t="s">
        <v>68</v>
      </c>
      <c r="F96" s="113">
        <f>F97</f>
        <v>15818.65</v>
      </c>
      <c r="G96" s="27"/>
      <c r="H96" s="27"/>
      <c r="I96" s="27"/>
      <c r="J96" s="27"/>
      <c r="K96" s="22"/>
      <c r="L96" s="27"/>
      <c r="M96" s="12"/>
      <c r="N96" s="12"/>
      <c r="O96" s="13"/>
      <c r="P96" s="159"/>
      <c r="R96" s="86"/>
    </row>
    <row r="97" spans="1:18" ht="64.5" customHeight="1" x14ac:dyDescent="0.3">
      <c r="A97" s="109" t="s">
        <v>158</v>
      </c>
      <c r="B97" s="95" t="s">
        <v>31</v>
      </c>
      <c r="C97" s="95" t="s">
        <v>21</v>
      </c>
      <c r="D97" s="89" t="s">
        <v>99</v>
      </c>
      <c r="E97" s="95" t="s">
        <v>104</v>
      </c>
      <c r="F97" s="113">
        <v>15818.65</v>
      </c>
      <c r="G97" s="27"/>
      <c r="H97" s="27"/>
      <c r="I97" s="27"/>
      <c r="J97" s="27"/>
      <c r="K97" s="22"/>
      <c r="L97" s="27"/>
      <c r="M97" s="12"/>
      <c r="N97" s="12"/>
      <c r="O97" s="13"/>
      <c r="P97" s="159"/>
      <c r="R97" s="86"/>
    </row>
    <row r="98" spans="1:18" ht="42" customHeight="1" x14ac:dyDescent="0.3">
      <c r="A98" s="90" t="s">
        <v>103</v>
      </c>
      <c r="B98" s="122" t="s">
        <v>31</v>
      </c>
      <c r="C98" s="122" t="s">
        <v>22</v>
      </c>
      <c r="D98" s="122" t="s">
        <v>101</v>
      </c>
      <c r="E98" s="122"/>
      <c r="F98" s="123">
        <f>F99+F104+F114</f>
        <v>11089452.18</v>
      </c>
      <c r="G98" s="27"/>
      <c r="H98" s="27"/>
      <c r="I98" s="27"/>
      <c r="J98" s="27"/>
      <c r="K98" s="22"/>
      <c r="L98" s="27"/>
      <c r="M98" s="12"/>
      <c r="N98" s="12"/>
      <c r="O98" s="13"/>
      <c r="P98" s="149"/>
      <c r="R98" s="86"/>
    </row>
    <row r="99" spans="1:18" ht="42" customHeight="1" x14ac:dyDescent="0.3">
      <c r="A99" s="157" t="s">
        <v>156</v>
      </c>
      <c r="B99" s="95" t="s">
        <v>31</v>
      </c>
      <c r="C99" s="95" t="s">
        <v>22</v>
      </c>
      <c r="D99" s="89" t="s">
        <v>102</v>
      </c>
      <c r="E99" s="95"/>
      <c r="F99" s="108">
        <f>F100+F103+F105</f>
        <v>6129906.5099999998</v>
      </c>
      <c r="G99" s="27"/>
      <c r="H99" s="27"/>
      <c r="I99" s="27"/>
      <c r="J99" s="27"/>
      <c r="K99" s="22"/>
      <c r="L99" s="27"/>
      <c r="M99" s="12"/>
      <c r="N99" s="12"/>
      <c r="O99" s="13"/>
      <c r="P99" s="149"/>
      <c r="R99" s="4"/>
    </row>
    <row r="100" spans="1:18" ht="42" customHeight="1" x14ac:dyDescent="0.3">
      <c r="A100" s="93" t="s">
        <v>70</v>
      </c>
      <c r="B100" s="95" t="s">
        <v>31</v>
      </c>
      <c r="C100" s="95" t="s">
        <v>22</v>
      </c>
      <c r="D100" s="89" t="s">
        <v>102</v>
      </c>
      <c r="E100" s="95" t="s">
        <v>20</v>
      </c>
      <c r="F100" s="108">
        <f>F101</f>
        <v>393048.04</v>
      </c>
      <c r="G100" s="27"/>
      <c r="H100" s="27"/>
      <c r="I100" s="27"/>
      <c r="J100" s="27"/>
      <c r="K100" s="22"/>
      <c r="L100" s="27"/>
      <c r="M100" s="12"/>
      <c r="N100" s="12"/>
      <c r="O100" s="13"/>
      <c r="P100" s="149"/>
      <c r="R100" s="4"/>
    </row>
    <row r="101" spans="1:18" ht="42" customHeight="1" x14ac:dyDescent="0.3">
      <c r="A101" s="109" t="s">
        <v>41</v>
      </c>
      <c r="B101" s="95" t="s">
        <v>31</v>
      </c>
      <c r="C101" s="95" t="s">
        <v>22</v>
      </c>
      <c r="D101" s="89" t="s">
        <v>102</v>
      </c>
      <c r="E101" s="95" t="s">
        <v>7</v>
      </c>
      <c r="F101" s="113">
        <v>393048.04</v>
      </c>
      <c r="G101" s="27"/>
      <c r="H101" s="27"/>
      <c r="I101" s="27"/>
      <c r="J101" s="27"/>
      <c r="K101" s="22"/>
      <c r="L101" s="27"/>
      <c r="M101" s="12"/>
      <c r="N101" s="12"/>
      <c r="O101" s="13"/>
      <c r="P101" s="158" t="s">
        <v>184</v>
      </c>
      <c r="Q101" s="15" t="s">
        <v>184</v>
      </c>
      <c r="R101" s="4">
        <v>6951.96</v>
      </c>
    </row>
    <row r="102" spans="1:18" ht="42" customHeight="1" x14ac:dyDescent="0.3">
      <c r="A102" s="109" t="s">
        <v>157</v>
      </c>
      <c r="B102" s="95" t="s">
        <v>31</v>
      </c>
      <c r="C102" s="95" t="s">
        <v>22</v>
      </c>
      <c r="D102" s="89" t="s">
        <v>80</v>
      </c>
      <c r="E102" s="95" t="s">
        <v>68</v>
      </c>
      <c r="F102" s="108">
        <f>F103+F104</f>
        <v>6460364.8700000001</v>
      </c>
      <c r="G102" s="27"/>
      <c r="H102" s="27"/>
      <c r="I102" s="27"/>
      <c r="J102" s="27"/>
      <c r="K102" s="22"/>
      <c r="L102" s="27"/>
      <c r="M102" s="12"/>
      <c r="N102" s="12"/>
      <c r="O102" s="13"/>
      <c r="R102" s="86"/>
    </row>
    <row r="103" spans="1:18" ht="63" customHeight="1" x14ac:dyDescent="0.3">
      <c r="A103" s="109" t="s">
        <v>158</v>
      </c>
      <c r="B103" s="95" t="s">
        <v>31</v>
      </c>
      <c r="C103" s="95" t="s">
        <v>22</v>
      </c>
      <c r="D103" s="89" t="s">
        <v>102</v>
      </c>
      <c r="E103" s="95" t="s">
        <v>104</v>
      </c>
      <c r="F103" s="113">
        <v>3760364.87</v>
      </c>
      <c r="G103" s="27"/>
      <c r="H103" s="27"/>
      <c r="I103" s="27"/>
      <c r="J103" s="27"/>
      <c r="K103" s="22"/>
      <c r="L103" s="27"/>
      <c r="M103" s="12"/>
      <c r="N103" s="12"/>
      <c r="O103" s="13"/>
      <c r="P103" s="158"/>
      <c r="R103" s="86"/>
    </row>
    <row r="104" spans="1:18" ht="63" customHeight="1" x14ac:dyDescent="0.3">
      <c r="A104" s="109" t="s">
        <v>158</v>
      </c>
      <c r="B104" s="95" t="s">
        <v>31</v>
      </c>
      <c r="C104" s="95" t="s">
        <v>22</v>
      </c>
      <c r="D104" s="89" t="s">
        <v>109</v>
      </c>
      <c r="E104" s="95" t="s">
        <v>104</v>
      </c>
      <c r="F104" s="113">
        <v>2700000</v>
      </c>
      <c r="G104" s="27"/>
      <c r="H104" s="27"/>
      <c r="I104" s="27"/>
      <c r="J104" s="27"/>
      <c r="K104" s="22"/>
      <c r="L104" s="27"/>
      <c r="M104" s="12"/>
      <c r="N104" s="12"/>
      <c r="O104" s="13"/>
      <c r="P104" s="158"/>
      <c r="R104" s="86"/>
    </row>
    <row r="105" spans="1:18" ht="62.25" customHeight="1" x14ac:dyDescent="0.3">
      <c r="A105" s="93" t="s">
        <v>138</v>
      </c>
      <c r="B105" s="175" t="s">
        <v>31</v>
      </c>
      <c r="C105" s="175" t="s">
        <v>22</v>
      </c>
      <c r="D105" s="110" t="s">
        <v>102</v>
      </c>
      <c r="E105" s="175" t="s">
        <v>68</v>
      </c>
      <c r="F105" s="177">
        <f>F106</f>
        <v>1976493.6</v>
      </c>
      <c r="G105" s="27"/>
      <c r="H105" s="27"/>
      <c r="I105" s="27"/>
      <c r="J105" s="27"/>
      <c r="K105" s="22"/>
      <c r="L105" s="27"/>
      <c r="M105" s="12"/>
      <c r="N105" s="12"/>
      <c r="O105" s="13"/>
      <c r="P105" s="158"/>
      <c r="R105" s="86"/>
    </row>
    <row r="106" spans="1:18" ht="60.75" customHeight="1" x14ac:dyDescent="0.3">
      <c r="A106" s="93" t="s">
        <v>138</v>
      </c>
      <c r="B106" s="175" t="s">
        <v>31</v>
      </c>
      <c r="C106" s="175" t="s">
        <v>22</v>
      </c>
      <c r="D106" s="110" t="s">
        <v>102</v>
      </c>
      <c r="E106" s="175" t="s">
        <v>139</v>
      </c>
      <c r="F106" s="176">
        <v>1976493.6</v>
      </c>
      <c r="G106" s="27"/>
      <c r="H106" s="27"/>
      <c r="I106" s="27"/>
      <c r="J106" s="27"/>
      <c r="K106" s="22"/>
      <c r="L106" s="27"/>
      <c r="M106" s="12"/>
      <c r="N106" s="12"/>
      <c r="O106" s="13"/>
      <c r="P106" s="158"/>
      <c r="R106" s="86"/>
    </row>
    <row r="107" spans="1:18" ht="82.5" customHeight="1" x14ac:dyDescent="0.3">
      <c r="A107" s="109" t="s">
        <v>112</v>
      </c>
      <c r="B107" s="95" t="s">
        <v>31</v>
      </c>
      <c r="C107" s="95" t="s">
        <v>22</v>
      </c>
      <c r="D107" s="89" t="s">
        <v>113</v>
      </c>
      <c r="E107" s="95"/>
      <c r="F107" s="108">
        <f>F108+F111</f>
        <v>0</v>
      </c>
      <c r="G107" s="27"/>
      <c r="H107" s="27"/>
      <c r="I107" s="27"/>
      <c r="J107" s="27"/>
      <c r="K107" s="22"/>
      <c r="L107" s="27"/>
      <c r="M107" s="12"/>
      <c r="N107" s="12"/>
      <c r="O107" s="13"/>
      <c r="P107" s="158"/>
      <c r="R107" s="86"/>
    </row>
    <row r="108" spans="1:18" ht="82.5" customHeight="1" x14ac:dyDescent="0.3">
      <c r="A108" s="109" t="s">
        <v>114</v>
      </c>
      <c r="B108" s="95" t="s">
        <v>31</v>
      </c>
      <c r="C108" s="95" t="s">
        <v>22</v>
      </c>
      <c r="D108" s="89" t="s">
        <v>115</v>
      </c>
      <c r="E108" s="95"/>
      <c r="F108" s="113">
        <f>F109</f>
        <v>0</v>
      </c>
      <c r="G108" s="27"/>
      <c r="H108" s="27"/>
      <c r="I108" s="27"/>
      <c r="J108" s="27"/>
      <c r="K108" s="22"/>
      <c r="L108" s="27"/>
      <c r="M108" s="12"/>
      <c r="N108" s="12"/>
      <c r="O108" s="13"/>
      <c r="P108" s="158"/>
      <c r="R108" s="86"/>
    </row>
    <row r="109" spans="1:18" ht="82.5" customHeight="1" x14ac:dyDescent="0.3">
      <c r="A109" s="93" t="s">
        <v>70</v>
      </c>
      <c r="B109" s="95" t="s">
        <v>31</v>
      </c>
      <c r="C109" s="95" t="s">
        <v>22</v>
      </c>
      <c r="D109" s="89" t="s">
        <v>115</v>
      </c>
      <c r="E109" s="95" t="s">
        <v>20</v>
      </c>
      <c r="F109" s="113">
        <f>F110</f>
        <v>0</v>
      </c>
      <c r="G109" s="27"/>
      <c r="H109" s="27"/>
      <c r="I109" s="27"/>
      <c r="J109" s="27"/>
      <c r="K109" s="22"/>
      <c r="L109" s="27"/>
      <c r="M109" s="12"/>
      <c r="N109" s="12"/>
      <c r="O109" s="13"/>
      <c r="P109" s="158"/>
      <c r="R109" s="86"/>
    </row>
    <row r="110" spans="1:18" ht="82.5" customHeight="1" x14ac:dyDescent="0.3">
      <c r="A110" s="109" t="s">
        <v>41</v>
      </c>
      <c r="B110" s="95" t="s">
        <v>31</v>
      </c>
      <c r="C110" s="95" t="s">
        <v>22</v>
      </c>
      <c r="D110" s="89" t="s">
        <v>115</v>
      </c>
      <c r="E110" s="95" t="s">
        <v>7</v>
      </c>
      <c r="F110" s="113">
        <v>0</v>
      </c>
      <c r="G110" s="27"/>
      <c r="H110" s="27"/>
      <c r="I110" s="27"/>
      <c r="J110" s="27"/>
      <c r="K110" s="22"/>
      <c r="L110" s="27"/>
      <c r="M110" s="12"/>
      <c r="N110" s="12"/>
      <c r="O110" s="13"/>
      <c r="P110" s="158"/>
      <c r="R110" s="86"/>
    </row>
    <row r="111" spans="1:18" ht="82.5" customHeight="1" x14ac:dyDescent="0.3">
      <c r="A111" s="109" t="s">
        <v>116</v>
      </c>
      <c r="B111" s="95" t="s">
        <v>31</v>
      </c>
      <c r="C111" s="95" t="s">
        <v>22</v>
      </c>
      <c r="D111" s="89" t="s">
        <v>117</v>
      </c>
      <c r="E111" s="95"/>
      <c r="F111" s="113">
        <f>F112</f>
        <v>0</v>
      </c>
      <c r="G111" s="27"/>
      <c r="H111" s="27"/>
      <c r="I111" s="27"/>
      <c r="J111" s="27"/>
      <c r="K111" s="22"/>
      <c r="L111" s="27"/>
      <c r="M111" s="12"/>
      <c r="N111" s="12"/>
      <c r="O111" s="13"/>
      <c r="P111" s="158"/>
      <c r="R111" s="86"/>
    </row>
    <row r="112" spans="1:18" ht="82.5" customHeight="1" x14ac:dyDescent="0.3">
      <c r="A112" s="93" t="s">
        <v>70</v>
      </c>
      <c r="B112" s="95" t="s">
        <v>31</v>
      </c>
      <c r="C112" s="95" t="s">
        <v>22</v>
      </c>
      <c r="D112" s="89" t="s">
        <v>117</v>
      </c>
      <c r="E112" s="95" t="s">
        <v>20</v>
      </c>
      <c r="F112" s="113">
        <f>F113</f>
        <v>0</v>
      </c>
      <c r="G112" s="27"/>
      <c r="H112" s="27"/>
      <c r="I112" s="27"/>
      <c r="J112" s="27"/>
      <c r="K112" s="22"/>
      <c r="L112" s="27"/>
      <c r="M112" s="12"/>
      <c r="N112" s="12"/>
      <c r="O112" s="13"/>
      <c r="P112" s="158"/>
      <c r="R112" s="86"/>
    </row>
    <row r="113" spans="1:18" ht="82.5" customHeight="1" x14ac:dyDescent="0.3">
      <c r="A113" s="109" t="s">
        <v>41</v>
      </c>
      <c r="B113" s="95" t="s">
        <v>31</v>
      </c>
      <c r="C113" s="95" t="s">
        <v>22</v>
      </c>
      <c r="D113" s="89" t="s">
        <v>117</v>
      </c>
      <c r="E113" s="95" t="s">
        <v>7</v>
      </c>
      <c r="F113" s="113">
        <v>0</v>
      </c>
      <c r="G113" s="27"/>
      <c r="H113" s="27"/>
      <c r="I113" s="27"/>
      <c r="J113" s="27"/>
      <c r="K113" s="22"/>
      <c r="L113" s="27"/>
      <c r="M113" s="12"/>
      <c r="N113" s="12"/>
      <c r="O113" s="13"/>
      <c r="P113" s="158"/>
      <c r="R113" s="4"/>
    </row>
    <row r="114" spans="1:18" ht="82.5" customHeight="1" x14ac:dyDescent="0.3">
      <c r="A114" s="185" t="s">
        <v>147</v>
      </c>
      <c r="B114" s="186" t="s">
        <v>31</v>
      </c>
      <c r="C114" s="186" t="s">
        <v>22</v>
      </c>
      <c r="D114" s="186" t="s">
        <v>148</v>
      </c>
      <c r="E114" s="186" t="s">
        <v>149</v>
      </c>
      <c r="F114" s="187">
        <f>F115+F116</f>
        <v>2259545.67</v>
      </c>
      <c r="G114" s="27"/>
      <c r="H114" s="27"/>
      <c r="I114" s="27"/>
      <c r="J114" s="27"/>
      <c r="K114" s="22"/>
      <c r="L114" s="27"/>
      <c r="M114" s="12"/>
      <c r="N114" s="12"/>
      <c r="O114" s="13"/>
      <c r="P114" s="158"/>
      <c r="R114" s="86"/>
    </row>
    <row r="115" spans="1:18" ht="82.5" customHeight="1" x14ac:dyDescent="0.3">
      <c r="A115" s="107" t="s">
        <v>150</v>
      </c>
      <c r="B115" s="95" t="s">
        <v>31</v>
      </c>
      <c r="C115" s="95" t="s">
        <v>22</v>
      </c>
      <c r="D115" s="89" t="s">
        <v>151</v>
      </c>
      <c r="E115" s="95" t="s">
        <v>152</v>
      </c>
      <c r="F115" s="113">
        <v>2134538.4</v>
      </c>
      <c r="G115" s="27"/>
      <c r="H115" s="27"/>
      <c r="I115" s="27"/>
      <c r="J115" s="27"/>
      <c r="K115" s="22"/>
      <c r="L115" s="27"/>
      <c r="M115" s="12"/>
      <c r="N115" s="12"/>
      <c r="O115" s="13"/>
      <c r="P115" s="158" t="s">
        <v>184</v>
      </c>
      <c r="R115" s="86">
        <v>560141.6</v>
      </c>
    </row>
    <row r="116" spans="1:18" ht="82.5" customHeight="1" x14ac:dyDescent="0.3">
      <c r="A116" s="107" t="s">
        <v>153</v>
      </c>
      <c r="B116" s="95" t="s">
        <v>31</v>
      </c>
      <c r="C116" s="95" t="s">
        <v>22</v>
      </c>
      <c r="D116" s="89" t="s">
        <v>154</v>
      </c>
      <c r="E116" s="95" t="s">
        <v>152</v>
      </c>
      <c r="F116" s="113">
        <v>125007.27</v>
      </c>
      <c r="G116" s="27"/>
      <c r="H116" s="27"/>
      <c r="I116" s="27"/>
      <c r="J116" s="27"/>
      <c r="K116" s="22"/>
      <c r="L116" s="27"/>
      <c r="M116" s="12"/>
      <c r="N116" s="12"/>
      <c r="O116" s="13"/>
      <c r="P116" s="158" t="s">
        <v>184</v>
      </c>
      <c r="R116" s="86">
        <v>7958.68</v>
      </c>
    </row>
    <row r="117" spans="1:18" ht="49.5" customHeight="1" x14ac:dyDescent="0.3">
      <c r="A117" s="90" t="s">
        <v>46</v>
      </c>
      <c r="B117" s="122" t="s">
        <v>31</v>
      </c>
      <c r="C117" s="122" t="s">
        <v>24</v>
      </c>
      <c r="D117" s="122"/>
      <c r="E117" s="122"/>
      <c r="F117" s="123">
        <f>F119+F122+F125+F128+F131+F134</f>
        <v>7267346.6999999993</v>
      </c>
      <c r="G117" s="68" t="e">
        <f>SUM(#REF!)</f>
        <v>#REF!</v>
      </c>
      <c r="H117" s="69" t="e">
        <f>SUM(#REF!)</f>
        <v>#REF!</v>
      </c>
      <c r="I117" s="69" t="e">
        <f>#REF!+#REF!+#REF!</f>
        <v>#REF!</v>
      </c>
      <c r="J117" s="69" t="e">
        <f>SUM(#REF!)</f>
        <v>#REF!</v>
      </c>
      <c r="K117" s="22"/>
      <c r="L117" s="27"/>
      <c r="M117" s="12"/>
      <c r="N117" s="12"/>
      <c r="O117" s="13"/>
      <c r="P117" s="149"/>
      <c r="R117" s="86">
        <f>F116-R116</f>
        <v>117048.59</v>
      </c>
    </row>
    <row r="118" spans="1:18" ht="36" customHeight="1" x14ac:dyDescent="0.3">
      <c r="A118" s="93" t="s">
        <v>38</v>
      </c>
      <c r="B118" s="95" t="s">
        <v>31</v>
      </c>
      <c r="C118" s="95" t="s">
        <v>24</v>
      </c>
      <c r="D118" s="95" t="s">
        <v>80</v>
      </c>
      <c r="E118" s="130">
        <v>200</v>
      </c>
      <c r="F118" s="113">
        <f>F119+F122+F125+F128+F131</f>
        <v>7167346.6999999993</v>
      </c>
      <c r="G118" s="67"/>
      <c r="H118" s="70"/>
      <c r="I118" s="70"/>
      <c r="J118" s="71"/>
      <c r="K118" s="22"/>
      <c r="L118" s="27"/>
      <c r="M118" s="12"/>
      <c r="N118" s="12"/>
      <c r="O118" s="13"/>
      <c r="P118" s="149"/>
      <c r="R118" s="86"/>
    </row>
    <row r="119" spans="1:18" ht="30" customHeight="1" x14ac:dyDescent="0.3">
      <c r="A119" s="93" t="s">
        <v>52</v>
      </c>
      <c r="B119" s="95" t="s">
        <v>31</v>
      </c>
      <c r="C119" s="95" t="s">
        <v>24</v>
      </c>
      <c r="D119" s="89" t="s">
        <v>86</v>
      </c>
      <c r="E119" s="95"/>
      <c r="F119" s="108">
        <f>F121</f>
        <v>910683.64</v>
      </c>
      <c r="G119" s="67"/>
      <c r="H119" s="70"/>
      <c r="I119" s="70"/>
      <c r="J119" s="71"/>
      <c r="K119" s="22"/>
      <c r="L119" s="27"/>
      <c r="M119" s="12"/>
      <c r="N119" s="12"/>
      <c r="O119" s="13"/>
      <c r="P119" s="159"/>
      <c r="R119" s="86"/>
    </row>
    <row r="120" spans="1:18" ht="31.5" customHeight="1" x14ac:dyDescent="0.3">
      <c r="A120" s="93" t="s">
        <v>70</v>
      </c>
      <c r="B120" s="95" t="s">
        <v>31</v>
      </c>
      <c r="C120" s="95" t="s">
        <v>24</v>
      </c>
      <c r="D120" s="89" t="s">
        <v>86</v>
      </c>
      <c r="E120" s="95" t="s">
        <v>20</v>
      </c>
      <c r="F120" s="113">
        <f>F119</f>
        <v>910683.64</v>
      </c>
      <c r="G120" s="67"/>
      <c r="H120" s="70"/>
      <c r="I120" s="70"/>
      <c r="J120" s="71"/>
      <c r="K120" s="22"/>
      <c r="L120" s="27"/>
      <c r="M120" s="12"/>
      <c r="N120" s="12"/>
      <c r="O120" s="13"/>
      <c r="R120" s="86"/>
    </row>
    <row r="121" spans="1:18" ht="40.5" customHeight="1" x14ac:dyDescent="0.3">
      <c r="A121" s="109" t="s">
        <v>41</v>
      </c>
      <c r="B121" s="95" t="s">
        <v>31</v>
      </c>
      <c r="C121" s="95" t="s">
        <v>24</v>
      </c>
      <c r="D121" s="89" t="s">
        <v>86</v>
      </c>
      <c r="E121" s="95" t="s">
        <v>7</v>
      </c>
      <c r="F121" s="113">
        <v>910683.64</v>
      </c>
      <c r="G121" s="67"/>
      <c r="H121" s="70"/>
      <c r="I121" s="70"/>
      <c r="J121" s="71"/>
      <c r="K121" s="22"/>
      <c r="L121" s="27"/>
      <c r="M121" s="12"/>
      <c r="N121" s="12"/>
      <c r="O121" s="13"/>
      <c r="P121" s="158" t="s">
        <v>184</v>
      </c>
      <c r="R121" s="86">
        <v>341.88</v>
      </c>
    </row>
    <row r="122" spans="1:18" ht="43.5" customHeight="1" x14ac:dyDescent="0.3">
      <c r="A122" s="170" t="s">
        <v>53</v>
      </c>
      <c r="B122" s="114" t="s">
        <v>31</v>
      </c>
      <c r="C122" s="114" t="s">
        <v>24</v>
      </c>
      <c r="D122" s="114" t="s">
        <v>87</v>
      </c>
      <c r="E122" s="114"/>
      <c r="F122" s="102">
        <f>(F124)</f>
        <v>3385000</v>
      </c>
      <c r="G122" s="67"/>
      <c r="H122" s="70"/>
      <c r="I122" s="70"/>
      <c r="J122" s="71"/>
      <c r="K122" s="22"/>
      <c r="L122" s="27"/>
      <c r="M122" s="12"/>
      <c r="N122" s="12"/>
      <c r="O122" s="13"/>
      <c r="P122" s="159" t="s">
        <v>185</v>
      </c>
      <c r="R122" s="86">
        <v>109974.48</v>
      </c>
    </row>
    <row r="123" spans="1:18" ht="34.5" customHeight="1" x14ac:dyDescent="0.3">
      <c r="A123" s="170" t="s">
        <v>70</v>
      </c>
      <c r="B123" s="114" t="s">
        <v>31</v>
      </c>
      <c r="C123" s="114" t="s">
        <v>24</v>
      </c>
      <c r="D123" s="114" t="s">
        <v>87</v>
      </c>
      <c r="E123" s="114" t="s">
        <v>20</v>
      </c>
      <c r="F123" s="125">
        <f>F124</f>
        <v>3385000</v>
      </c>
      <c r="G123" s="67"/>
      <c r="H123" s="70"/>
      <c r="I123" s="70"/>
      <c r="J123" s="71"/>
      <c r="K123" s="22"/>
      <c r="L123" s="27"/>
      <c r="M123" s="12"/>
      <c r="N123" s="12"/>
      <c r="O123" s="13"/>
      <c r="R123" s="86"/>
    </row>
    <row r="124" spans="1:18" ht="53.25" customHeight="1" x14ac:dyDescent="0.3">
      <c r="A124" s="170" t="s">
        <v>41</v>
      </c>
      <c r="B124" s="114" t="s">
        <v>31</v>
      </c>
      <c r="C124" s="114" t="s">
        <v>24</v>
      </c>
      <c r="D124" s="114" t="s">
        <v>87</v>
      </c>
      <c r="E124" s="114" t="s">
        <v>7</v>
      </c>
      <c r="F124" s="125">
        <v>3385000</v>
      </c>
      <c r="G124" s="67"/>
      <c r="H124" s="70"/>
      <c r="I124" s="70"/>
      <c r="J124" s="71"/>
      <c r="K124" s="22"/>
      <c r="L124" s="27"/>
      <c r="M124" s="12"/>
      <c r="N124" s="12"/>
      <c r="O124" s="13"/>
      <c r="P124" s="149"/>
      <c r="R124" s="86"/>
    </row>
    <row r="125" spans="1:18" ht="53.25" customHeight="1" x14ac:dyDescent="0.3">
      <c r="A125" s="109" t="s">
        <v>144</v>
      </c>
      <c r="B125" s="114" t="s">
        <v>31</v>
      </c>
      <c r="C125" s="114" t="s">
        <v>24</v>
      </c>
      <c r="D125" s="114" t="s">
        <v>145</v>
      </c>
      <c r="E125" s="114"/>
      <c r="F125" s="102">
        <f>F126</f>
        <v>351951.96</v>
      </c>
      <c r="G125" s="67"/>
      <c r="H125" s="70"/>
      <c r="I125" s="70"/>
      <c r="J125" s="71"/>
      <c r="K125" s="22"/>
      <c r="L125" s="27"/>
      <c r="M125" s="12"/>
      <c r="N125" s="12"/>
      <c r="O125" s="13"/>
      <c r="R125" s="86"/>
    </row>
    <row r="126" spans="1:18" ht="53.25" customHeight="1" x14ac:dyDescent="0.3">
      <c r="A126" s="170" t="s">
        <v>70</v>
      </c>
      <c r="B126" s="114" t="s">
        <v>31</v>
      </c>
      <c r="C126" s="114" t="s">
        <v>24</v>
      </c>
      <c r="D126" s="114" t="s">
        <v>145</v>
      </c>
      <c r="E126" s="114" t="s">
        <v>20</v>
      </c>
      <c r="F126" s="125">
        <f>F127</f>
        <v>351951.96</v>
      </c>
      <c r="G126" s="67"/>
      <c r="H126" s="70"/>
      <c r="I126" s="70"/>
      <c r="J126" s="71"/>
      <c r="K126" s="22"/>
      <c r="L126" s="27"/>
      <c r="M126" s="12"/>
      <c r="N126" s="12"/>
      <c r="O126" s="13"/>
      <c r="R126" s="86"/>
    </row>
    <row r="127" spans="1:18" ht="53.25" customHeight="1" x14ac:dyDescent="0.3">
      <c r="A127" s="170" t="s">
        <v>41</v>
      </c>
      <c r="B127" s="114" t="s">
        <v>31</v>
      </c>
      <c r="C127" s="114" t="s">
        <v>24</v>
      </c>
      <c r="D127" s="114" t="s">
        <v>145</v>
      </c>
      <c r="E127" s="114" t="s">
        <v>7</v>
      </c>
      <c r="F127" s="125">
        <v>351951.96</v>
      </c>
      <c r="G127" s="67"/>
      <c r="H127" s="70"/>
      <c r="I127" s="70"/>
      <c r="J127" s="71"/>
      <c r="K127" s="22"/>
      <c r="L127" s="27"/>
      <c r="M127" s="12"/>
      <c r="N127" s="12"/>
      <c r="O127" s="13"/>
      <c r="P127" s="159"/>
      <c r="R127" s="86"/>
    </row>
    <row r="128" spans="1:18" ht="48" customHeight="1" x14ac:dyDescent="0.3">
      <c r="A128" s="109" t="s">
        <v>58</v>
      </c>
      <c r="B128" s="95" t="s">
        <v>31</v>
      </c>
      <c r="C128" s="95" t="s">
        <v>24</v>
      </c>
      <c r="D128" s="89" t="s">
        <v>88</v>
      </c>
      <c r="E128" s="95"/>
      <c r="F128" s="108">
        <f>F129</f>
        <v>1593511.1</v>
      </c>
      <c r="G128" s="67"/>
      <c r="H128" s="70"/>
      <c r="I128" s="70"/>
      <c r="J128" s="71"/>
      <c r="K128" s="22"/>
      <c r="L128" s="27"/>
      <c r="M128" s="12"/>
      <c r="N128" s="12"/>
      <c r="O128" s="13"/>
      <c r="P128" s="159"/>
      <c r="R128" s="86"/>
    </row>
    <row r="129" spans="1:18" ht="48" customHeight="1" x14ac:dyDescent="0.3">
      <c r="A129" s="170" t="s">
        <v>70</v>
      </c>
      <c r="B129" s="95" t="s">
        <v>31</v>
      </c>
      <c r="C129" s="95" t="s">
        <v>24</v>
      </c>
      <c r="D129" s="89" t="s">
        <v>88</v>
      </c>
      <c r="E129" s="95" t="s">
        <v>20</v>
      </c>
      <c r="F129" s="113">
        <f>F130</f>
        <v>1593511.1</v>
      </c>
      <c r="G129" s="67"/>
      <c r="H129" s="70"/>
      <c r="I129" s="70"/>
      <c r="J129" s="71"/>
      <c r="K129" s="22"/>
      <c r="L129" s="27"/>
      <c r="M129" s="12"/>
      <c r="N129" s="12"/>
      <c r="O129" s="13"/>
      <c r="P129" s="159" t="s">
        <v>184</v>
      </c>
      <c r="R129" s="86">
        <v>91487.5</v>
      </c>
    </row>
    <row r="130" spans="1:18" ht="48" customHeight="1" x14ac:dyDescent="0.3">
      <c r="A130" s="170" t="s">
        <v>41</v>
      </c>
      <c r="B130" s="95" t="s">
        <v>31</v>
      </c>
      <c r="C130" s="95" t="s">
        <v>24</v>
      </c>
      <c r="D130" s="89" t="s">
        <v>88</v>
      </c>
      <c r="E130" s="95" t="s">
        <v>7</v>
      </c>
      <c r="F130" s="113">
        <v>1593511.1</v>
      </c>
      <c r="G130" s="67"/>
      <c r="H130" s="70"/>
      <c r="I130" s="70"/>
      <c r="J130" s="71"/>
      <c r="K130" s="22"/>
      <c r="L130" s="27"/>
      <c r="M130" s="12"/>
      <c r="N130" s="12"/>
      <c r="O130" s="13"/>
      <c r="P130" s="158" t="s">
        <v>184</v>
      </c>
      <c r="R130" s="4">
        <v>15001.4</v>
      </c>
    </row>
    <row r="131" spans="1:18" ht="42" customHeight="1" x14ac:dyDescent="0.3">
      <c r="A131" s="109" t="s">
        <v>59</v>
      </c>
      <c r="B131" s="95" t="s">
        <v>31</v>
      </c>
      <c r="C131" s="95" t="s">
        <v>24</v>
      </c>
      <c r="D131" s="89" t="s">
        <v>89</v>
      </c>
      <c r="E131" s="95"/>
      <c r="F131" s="108">
        <f>F132</f>
        <v>926200</v>
      </c>
      <c r="G131" s="67"/>
      <c r="H131" s="70"/>
      <c r="I131" s="70"/>
      <c r="J131" s="71"/>
      <c r="K131" s="22"/>
      <c r="L131" s="27"/>
      <c r="M131" s="12"/>
      <c r="N131" s="12"/>
      <c r="O131" s="13"/>
      <c r="P131" s="184"/>
      <c r="R131" s="86"/>
    </row>
    <row r="132" spans="1:18" ht="42" customHeight="1" x14ac:dyDescent="0.3">
      <c r="A132" s="170" t="s">
        <v>70</v>
      </c>
      <c r="B132" s="95" t="s">
        <v>31</v>
      </c>
      <c r="C132" s="95" t="s">
        <v>24</v>
      </c>
      <c r="D132" s="89" t="s">
        <v>89</v>
      </c>
      <c r="E132" s="95" t="s">
        <v>20</v>
      </c>
      <c r="F132" s="113">
        <f>F133</f>
        <v>926200</v>
      </c>
      <c r="G132" s="67"/>
      <c r="H132" s="70"/>
      <c r="I132" s="70"/>
      <c r="J132" s="71"/>
      <c r="K132" s="22"/>
      <c r="L132" s="27"/>
      <c r="M132" s="12"/>
      <c r="N132" s="12"/>
      <c r="O132" s="13"/>
      <c r="R132" s="86"/>
    </row>
    <row r="133" spans="1:18" ht="42" customHeight="1" x14ac:dyDescent="0.3">
      <c r="A133" s="170" t="s">
        <v>41</v>
      </c>
      <c r="B133" s="95" t="s">
        <v>31</v>
      </c>
      <c r="C133" s="95" t="s">
        <v>24</v>
      </c>
      <c r="D133" s="89" t="s">
        <v>89</v>
      </c>
      <c r="E133" s="95" t="s">
        <v>7</v>
      </c>
      <c r="F133" s="113">
        <v>926200</v>
      </c>
      <c r="G133" s="67"/>
      <c r="H133" s="70"/>
      <c r="I133" s="70"/>
      <c r="J133" s="71"/>
      <c r="K133" s="22"/>
      <c r="L133" s="27"/>
      <c r="M133" s="12"/>
      <c r="N133" s="12"/>
      <c r="O133" s="13"/>
      <c r="P133" s="159" t="s">
        <v>184</v>
      </c>
      <c r="R133" s="86">
        <v>23800</v>
      </c>
    </row>
    <row r="134" spans="1:18" ht="72" customHeight="1" x14ac:dyDescent="0.3">
      <c r="A134" s="90" t="s">
        <v>175</v>
      </c>
      <c r="B134" s="190" t="s">
        <v>31</v>
      </c>
      <c r="C134" s="190" t="s">
        <v>24</v>
      </c>
      <c r="D134" s="190" t="s">
        <v>176</v>
      </c>
      <c r="E134" s="190"/>
      <c r="F134" s="123">
        <f>F135</f>
        <v>100000</v>
      </c>
      <c r="G134" s="67"/>
      <c r="H134" s="70"/>
      <c r="I134" s="70"/>
      <c r="J134" s="71"/>
      <c r="K134" s="22"/>
      <c r="L134" s="27"/>
      <c r="M134" s="12"/>
      <c r="N134" s="12"/>
      <c r="O134" s="13"/>
      <c r="R134" s="86"/>
    </row>
    <row r="135" spans="1:18" ht="42" customHeight="1" x14ac:dyDescent="0.3">
      <c r="A135" s="170" t="s">
        <v>70</v>
      </c>
      <c r="B135" s="95" t="s">
        <v>31</v>
      </c>
      <c r="C135" s="95" t="s">
        <v>24</v>
      </c>
      <c r="D135" s="89" t="s">
        <v>176</v>
      </c>
      <c r="E135" s="156">
        <v>240</v>
      </c>
      <c r="F135" s="113">
        <f>F136</f>
        <v>100000</v>
      </c>
      <c r="G135" s="67"/>
      <c r="H135" s="70"/>
      <c r="I135" s="70"/>
      <c r="J135" s="71"/>
      <c r="K135" s="22"/>
      <c r="L135" s="27"/>
      <c r="M135" s="12"/>
      <c r="N135" s="12"/>
      <c r="O135" s="13"/>
      <c r="R135" s="86"/>
    </row>
    <row r="136" spans="1:18" ht="42" customHeight="1" x14ac:dyDescent="0.3">
      <c r="A136" s="109" t="s">
        <v>177</v>
      </c>
      <c r="B136" s="95" t="s">
        <v>31</v>
      </c>
      <c r="C136" s="95" t="s">
        <v>24</v>
      </c>
      <c r="D136" s="89" t="s">
        <v>176</v>
      </c>
      <c r="E136" s="156">
        <v>240</v>
      </c>
      <c r="F136" s="113">
        <v>100000</v>
      </c>
      <c r="G136" s="67"/>
      <c r="H136" s="70"/>
      <c r="I136" s="70"/>
      <c r="J136" s="71"/>
      <c r="K136" s="22"/>
      <c r="L136" s="27"/>
      <c r="M136" s="12"/>
      <c r="N136" s="12"/>
      <c r="O136" s="13"/>
      <c r="R136" s="86"/>
    </row>
    <row r="137" spans="1:18" ht="40.5" customHeight="1" thickBot="1" x14ac:dyDescent="0.35">
      <c r="A137" s="140" t="s">
        <v>47</v>
      </c>
      <c r="B137" s="147" t="s">
        <v>32</v>
      </c>
      <c r="C137" s="147" t="s">
        <v>23</v>
      </c>
      <c r="D137" s="147" t="s">
        <v>80</v>
      </c>
      <c r="E137" s="147"/>
      <c r="F137" s="148">
        <f>F138+F140+F145+F150+F159</f>
        <v>3433555.57</v>
      </c>
      <c r="G137" s="67"/>
      <c r="H137" s="70"/>
      <c r="I137" s="70"/>
      <c r="J137" s="71"/>
      <c r="K137" s="22"/>
      <c r="L137" s="27"/>
      <c r="M137" s="12"/>
      <c r="N137" s="12"/>
      <c r="O137" s="13"/>
      <c r="P137" s="158"/>
      <c r="R137" s="86"/>
    </row>
    <row r="138" spans="1:18" ht="75" customHeight="1" thickBot="1" x14ac:dyDescent="0.35">
      <c r="A138" s="93" t="s">
        <v>74</v>
      </c>
      <c r="B138" s="89" t="s">
        <v>32</v>
      </c>
      <c r="C138" s="89" t="s">
        <v>21</v>
      </c>
      <c r="D138" s="89" t="s">
        <v>90</v>
      </c>
      <c r="E138" s="89" t="s">
        <v>25</v>
      </c>
      <c r="F138" s="124">
        <f>F139</f>
        <v>2015234.29</v>
      </c>
      <c r="G138" s="24" t="e">
        <f>SUM(#REF!)</f>
        <v>#REF!</v>
      </c>
      <c r="H138" s="25" t="e">
        <f>SUM(#REF!)</f>
        <v>#REF!</v>
      </c>
      <c r="I138" s="25" t="e">
        <f>SUM(#REF!)</f>
        <v>#REF!</v>
      </c>
      <c r="J138" s="26" t="e">
        <f>SUM(#REF!)</f>
        <v>#REF!</v>
      </c>
      <c r="K138" s="22"/>
      <c r="L138" s="27"/>
      <c r="M138" s="12"/>
      <c r="N138" s="12"/>
      <c r="O138" s="13"/>
      <c r="P138" s="149"/>
      <c r="R138" s="86"/>
    </row>
    <row r="139" spans="1:18" ht="33" customHeight="1" x14ac:dyDescent="0.3">
      <c r="A139" s="121" t="s">
        <v>49</v>
      </c>
      <c r="B139" s="94" t="s">
        <v>32</v>
      </c>
      <c r="C139" s="94" t="s">
        <v>21</v>
      </c>
      <c r="D139" s="89" t="s">
        <v>90</v>
      </c>
      <c r="E139" s="95" t="s">
        <v>34</v>
      </c>
      <c r="F139" s="113">
        <v>2015234.29</v>
      </c>
      <c r="G139" s="28"/>
      <c r="H139" s="29"/>
      <c r="I139" s="29"/>
      <c r="J139" s="30"/>
      <c r="K139" s="22"/>
      <c r="L139" s="27"/>
      <c r="M139" s="12"/>
      <c r="N139" s="12"/>
      <c r="O139" s="13"/>
      <c r="P139" s="159" t="s">
        <v>178</v>
      </c>
      <c r="R139" s="86">
        <v>15234.29</v>
      </c>
    </row>
    <row r="140" spans="1:18" ht="64.8" customHeight="1" x14ac:dyDescent="0.3">
      <c r="A140" s="194" t="s">
        <v>175</v>
      </c>
      <c r="B140" s="94" t="s">
        <v>32</v>
      </c>
      <c r="C140" s="94" t="s">
        <v>21</v>
      </c>
      <c r="D140" s="89" t="s">
        <v>176</v>
      </c>
      <c r="E140" s="95"/>
      <c r="F140" s="108">
        <f>F141+F143</f>
        <v>676330</v>
      </c>
      <c r="G140" s="28"/>
      <c r="H140" s="29"/>
      <c r="I140" s="29"/>
      <c r="J140" s="30"/>
      <c r="K140" s="22"/>
      <c r="L140" s="27"/>
      <c r="M140" s="12"/>
      <c r="N140" s="12"/>
      <c r="O140" s="13"/>
      <c r="R140" s="86"/>
    </row>
    <row r="141" spans="1:18" ht="63.6" customHeight="1" x14ac:dyDescent="0.3">
      <c r="A141" s="93" t="s">
        <v>74</v>
      </c>
      <c r="B141" s="94" t="s">
        <v>32</v>
      </c>
      <c r="C141" s="94" t="s">
        <v>21</v>
      </c>
      <c r="D141" s="89" t="s">
        <v>176</v>
      </c>
      <c r="E141" s="95" t="s">
        <v>25</v>
      </c>
      <c r="F141" s="113">
        <f>F142</f>
        <v>476330</v>
      </c>
      <c r="G141" s="28"/>
      <c r="H141" s="29"/>
      <c r="I141" s="29"/>
      <c r="J141" s="30"/>
      <c r="K141" s="22"/>
      <c r="L141" s="27"/>
      <c r="M141" s="12"/>
      <c r="N141" s="12"/>
      <c r="O141" s="13"/>
      <c r="R141" s="86"/>
    </row>
    <row r="142" spans="1:18" ht="43.8" customHeight="1" x14ac:dyDescent="0.3">
      <c r="A142" s="195" t="s">
        <v>49</v>
      </c>
      <c r="B142" s="94" t="s">
        <v>32</v>
      </c>
      <c r="C142" s="94" t="s">
        <v>21</v>
      </c>
      <c r="D142" s="89" t="s">
        <v>176</v>
      </c>
      <c r="E142" s="95" t="s">
        <v>34</v>
      </c>
      <c r="F142" s="113">
        <v>476330</v>
      </c>
      <c r="G142" s="28"/>
      <c r="H142" s="29"/>
      <c r="I142" s="29"/>
      <c r="J142" s="30"/>
      <c r="K142" s="22"/>
      <c r="L142" s="27"/>
      <c r="M142" s="12"/>
      <c r="N142" s="12"/>
      <c r="O142" s="13"/>
      <c r="P142" s="159"/>
      <c r="R142" s="86"/>
    </row>
    <row r="143" spans="1:18" ht="43.8" customHeight="1" x14ac:dyDescent="0.3">
      <c r="A143" s="93" t="s">
        <v>70</v>
      </c>
      <c r="B143" s="94" t="s">
        <v>32</v>
      </c>
      <c r="C143" s="94" t="s">
        <v>21</v>
      </c>
      <c r="D143" s="89" t="s">
        <v>176</v>
      </c>
      <c r="E143" s="95" t="s">
        <v>20</v>
      </c>
      <c r="F143" s="113">
        <f>F144</f>
        <v>200000</v>
      </c>
      <c r="G143" s="28"/>
      <c r="H143" s="29"/>
      <c r="I143" s="29"/>
      <c r="J143" s="30"/>
      <c r="K143" s="22"/>
      <c r="L143" s="27"/>
      <c r="M143" s="12"/>
      <c r="N143" s="12"/>
      <c r="O143" s="13"/>
      <c r="R143" s="86"/>
    </row>
    <row r="144" spans="1:18" ht="43.8" customHeight="1" x14ac:dyDescent="0.3">
      <c r="A144" s="109" t="s">
        <v>41</v>
      </c>
      <c r="B144" s="94" t="s">
        <v>32</v>
      </c>
      <c r="C144" s="94" t="s">
        <v>21</v>
      </c>
      <c r="D144" s="89" t="s">
        <v>176</v>
      </c>
      <c r="E144" s="95" t="s">
        <v>7</v>
      </c>
      <c r="F144" s="113">
        <v>200000</v>
      </c>
      <c r="G144" s="28"/>
      <c r="H144" s="29"/>
      <c r="I144" s="29"/>
      <c r="J144" s="30"/>
      <c r="K144" s="22"/>
      <c r="L144" s="27"/>
      <c r="M144" s="12"/>
      <c r="N144" s="12"/>
      <c r="O144" s="13"/>
      <c r="R144" s="86"/>
    </row>
    <row r="145" spans="1:18" ht="39.75" customHeight="1" thickBot="1" x14ac:dyDescent="0.35">
      <c r="A145" s="107" t="s">
        <v>51</v>
      </c>
      <c r="B145" s="94" t="s">
        <v>32</v>
      </c>
      <c r="C145" s="94" t="s">
        <v>21</v>
      </c>
      <c r="D145" s="89" t="s">
        <v>100</v>
      </c>
      <c r="E145" s="95"/>
      <c r="F145" s="108">
        <f>F146+F148</f>
        <v>665763.11</v>
      </c>
      <c r="G145" s="28"/>
      <c r="H145" s="29"/>
      <c r="I145" s="29"/>
      <c r="J145" s="30"/>
      <c r="K145" s="22"/>
      <c r="L145" s="27"/>
      <c r="M145" s="12"/>
      <c r="N145" s="12"/>
      <c r="O145" s="13"/>
      <c r="R145" s="86"/>
    </row>
    <row r="146" spans="1:18" ht="29.25" customHeight="1" thickBot="1" x14ac:dyDescent="0.4">
      <c r="A146" s="93" t="s">
        <v>70</v>
      </c>
      <c r="B146" s="94" t="s">
        <v>32</v>
      </c>
      <c r="C146" s="94" t="s">
        <v>21</v>
      </c>
      <c r="D146" s="89" t="s">
        <v>100</v>
      </c>
      <c r="E146" s="95" t="s">
        <v>20</v>
      </c>
      <c r="F146" s="113">
        <f>F147</f>
        <v>647530</v>
      </c>
      <c r="G146" s="72" t="e">
        <f>G6+#REF!+#REF!+G43+#REF!+#REF!+#REF!+#REF!+#REF!+G138</f>
        <v>#REF!</v>
      </c>
      <c r="H146" s="73" t="e">
        <f>H6+#REF!+#REF!+H43+#REF!+#REF!+#REF!+#REF!+#REF!+H138</f>
        <v>#REF!</v>
      </c>
      <c r="I146" s="73" t="e">
        <f>I6+#REF!+#REF!+I43+#REF!+#REF!+#REF!+#REF!+#REF!+I138</f>
        <v>#REF!</v>
      </c>
      <c r="J146" s="74" t="e">
        <f>J6+#REF!+#REF!+J43+#REF!+#REF!+#REF!+#REF!+#REF!+J138</f>
        <v>#REF!</v>
      </c>
      <c r="K146" s="22"/>
      <c r="L146" s="75"/>
      <c r="M146" s="12"/>
      <c r="N146" s="12"/>
      <c r="O146" s="13"/>
      <c r="P146" s="159"/>
      <c r="Q146" s="76"/>
      <c r="R146" s="86"/>
    </row>
    <row r="147" spans="1:18" ht="34.799999999999997" x14ac:dyDescent="0.3">
      <c r="A147" s="109" t="s">
        <v>41</v>
      </c>
      <c r="B147" s="94" t="s">
        <v>32</v>
      </c>
      <c r="C147" s="94" t="s">
        <v>21</v>
      </c>
      <c r="D147" s="89" t="s">
        <v>100</v>
      </c>
      <c r="E147" s="110" t="s">
        <v>7</v>
      </c>
      <c r="F147" s="113">
        <v>647530</v>
      </c>
      <c r="G147" s="16"/>
      <c r="H147" s="16"/>
      <c r="I147" s="16"/>
      <c r="J147" s="16"/>
      <c r="K147" s="11"/>
      <c r="L147" s="12"/>
      <c r="M147" s="12"/>
      <c r="N147" s="12"/>
      <c r="O147" s="13"/>
      <c r="P147" s="159"/>
      <c r="R147" s="86"/>
    </row>
    <row r="148" spans="1:18" ht="21.75" customHeight="1" x14ac:dyDescent="0.3">
      <c r="A148" s="93" t="s">
        <v>69</v>
      </c>
      <c r="B148" s="95" t="s">
        <v>32</v>
      </c>
      <c r="C148" s="95" t="s">
        <v>21</v>
      </c>
      <c r="D148" s="89" t="s">
        <v>100</v>
      </c>
      <c r="E148" s="110" t="s">
        <v>68</v>
      </c>
      <c r="F148" s="113">
        <f>F149</f>
        <v>18233.11</v>
      </c>
      <c r="G148" s="16"/>
      <c r="H148" s="16"/>
      <c r="I148" s="16"/>
      <c r="J148" s="16"/>
      <c r="K148" s="11"/>
      <c r="L148" s="12"/>
      <c r="M148" s="12"/>
      <c r="N148" s="12"/>
      <c r="O148" s="13"/>
      <c r="R148" s="86"/>
    </row>
    <row r="149" spans="1:18" ht="30.75" customHeight="1" x14ac:dyDescent="0.3">
      <c r="A149" s="112" t="s">
        <v>63</v>
      </c>
      <c r="B149" s="95" t="s">
        <v>32</v>
      </c>
      <c r="C149" s="95" t="s">
        <v>21</v>
      </c>
      <c r="D149" s="89" t="s">
        <v>100</v>
      </c>
      <c r="E149" s="136">
        <v>850</v>
      </c>
      <c r="F149" s="113">
        <v>18233.11</v>
      </c>
      <c r="G149" s="16"/>
      <c r="H149" s="16"/>
      <c r="I149" s="16"/>
      <c r="J149" s="16"/>
      <c r="K149" s="11"/>
      <c r="L149" s="12"/>
      <c r="M149" s="12"/>
      <c r="N149" s="12"/>
      <c r="O149" s="13"/>
      <c r="P149" s="159"/>
      <c r="R149" s="86"/>
    </row>
    <row r="150" spans="1:18" ht="81.75" customHeight="1" x14ac:dyDescent="0.3">
      <c r="A150" s="189" t="s">
        <v>171</v>
      </c>
      <c r="B150" s="122" t="s">
        <v>32</v>
      </c>
      <c r="C150" s="122" t="s">
        <v>21</v>
      </c>
      <c r="D150" s="122" t="s">
        <v>174</v>
      </c>
      <c r="E150" s="122">
        <v>200</v>
      </c>
      <c r="F150" s="123">
        <f>F151+F155</f>
        <v>76228.17</v>
      </c>
      <c r="G150" s="16"/>
      <c r="H150" s="16"/>
      <c r="I150" s="16"/>
      <c r="J150" s="16"/>
      <c r="K150" s="11"/>
      <c r="L150" s="12"/>
      <c r="M150" s="12"/>
      <c r="N150" s="12"/>
      <c r="O150" s="13"/>
      <c r="P150" s="159"/>
      <c r="R150" s="86"/>
    </row>
    <row r="151" spans="1:18" ht="54.75" customHeight="1" x14ac:dyDescent="0.3">
      <c r="A151" s="109" t="s">
        <v>110</v>
      </c>
      <c r="B151" s="95" t="s">
        <v>32</v>
      </c>
      <c r="C151" s="95" t="s">
        <v>21</v>
      </c>
      <c r="D151" s="89" t="s">
        <v>173</v>
      </c>
      <c r="E151" s="156">
        <v>240</v>
      </c>
      <c r="F151" s="102">
        <f>F152+F153+F154</f>
        <v>64789.5</v>
      </c>
      <c r="G151" s="16"/>
      <c r="H151" s="16"/>
      <c r="I151" s="16"/>
      <c r="J151" s="16"/>
      <c r="K151" s="11"/>
      <c r="L151" s="12"/>
      <c r="M151" s="12"/>
      <c r="N151" s="12"/>
      <c r="O151" s="13"/>
      <c r="P151" s="149"/>
      <c r="R151" s="86"/>
    </row>
    <row r="152" spans="1:18" ht="54.75" customHeight="1" x14ac:dyDescent="0.3">
      <c r="A152" s="109" t="s">
        <v>165</v>
      </c>
      <c r="B152" s="95" t="s">
        <v>32</v>
      </c>
      <c r="C152" s="95" t="s">
        <v>21</v>
      </c>
      <c r="D152" s="89" t="s">
        <v>173</v>
      </c>
      <c r="E152" s="156">
        <v>240</v>
      </c>
      <c r="F152" s="113">
        <v>48013.84</v>
      </c>
      <c r="G152" s="16"/>
      <c r="H152" s="16"/>
      <c r="I152" s="16"/>
      <c r="J152" s="16"/>
      <c r="K152" s="11"/>
      <c r="L152" s="12"/>
      <c r="M152" s="12"/>
      <c r="N152" s="12"/>
      <c r="O152" s="13"/>
      <c r="P152" s="149"/>
      <c r="R152" s="86"/>
    </row>
    <row r="153" spans="1:18" ht="54.75" customHeight="1" x14ac:dyDescent="0.3">
      <c r="A153" s="109" t="s">
        <v>166</v>
      </c>
      <c r="B153" s="95" t="s">
        <v>32</v>
      </c>
      <c r="C153" s="95" t="s">
        <v>21</v>
      </c>
      <c r="D153" s="89" t="s">
        <v>173</v>
      </c>
      <c r="E153" s="156">
        <v>240</v>
      </c>
      <c r="F153" s="113">
        <v>13536.16</v>
      </c>
      <c r="G153" s="16"/>
      <c r="H153" s="16"/>
      <c r="I153" s="16"/>
      <c r="J153" s="16"/>
      <c r="K153" s="11"/>
      <c r="L153" s="12"/>
      <c r="M153" s="12"/>
      <c r="N153" s="12"/>
      <c r="O153" s="13"/>
      <c r="P153" s="149"/>
      <c r="R153" s="86"/>
    </row>
    <row r="154" spans="1:18" ht="54.75" customHeight="1" x14ac:dyDescent="0.3">
      <c r="A154" s="109" t="s">
        <v>167</v>
      </c>
      <c r="B154" s="95" t="s">
        <v>32</v>
      </c>
      <c r="C154" s="95" t="s">
        <v>21</v>
      </c>
      <c r="D154" s="89" t="s">
        <v>173</v>
      </c>
      <c r="E154" s="156">
        <v>240</v>
      </c>
      <c r="F154" s="113">
        <v>3239.5</v>
      </c>
      <c r="G154" s="16"/>
      <c r="H154" s="16"/>
      <c r="I154" s="16"/>
      <c r="J154" s="16"/>
      <c r="K154" s="11"/>
      <c r="L154" s="12"/>
      <c r="M154" s="12"/>
      <c r="N154" s="12"/>
      <c r="O154" s="13"/>
      <c r="R154" s="86"/>
    </row>
    <row r="155" spans="1:18" ht="56.25" customHeight="1" x14ac:dyDescent="0.3">
      <c r="A155" s="109" t="s">
        <v>111</v>
      </c>
      <c r="B155" s="95" t="s">
        <v>32</v>
      </c>
      <c r="C155" s="95" t="s">
        <v>21</v>
      </c>
      <c r="D155" s="89" t="s">
        <v>172</v>
      </c>
      <c r="E155" s="156">
        <v>240</v>
      </c>
      <c r="F155" s="108">
        <f>F156+F157+F158</f>
        <v>11438.67</v>
      </c>
      <c r="G155" s="16"/>
      <c r="H155" s="16"/>
      <c r="I155" s="16"/>
      <c r="J155" s="16"/>
      <c r="K155" s="11"/>
      <c r="L155" s="12"/>
      <c r="M155" s="12"/>
      <c r="N155" s="12"/>
      <c r="O155" s="13"/>
      <c r="R155" s="86"/>
    </row>
    <row r="156" spans="1:18" ht="56.25" customHeight="1" x14ac:dyDescent="0.3">
      <c r="A156" s="109" t="s">
        <v>168</v>
      </c>
      <c r="B156" s="95" t="s">
        <v>32</v>
      </c>
      <c r="C156" s="95" t="s">
        <v>21</v>
      </c>
      <c r="D156" s="89" t="s">
        <v>172</v>
      </c>
      <c r="E156" s="156">
        <v>240</v>
      </c>
      <c r="F156" s="113">
        <v>8471.81</v>
      </c>
      <c r="G156" s="16"/>
      <c r="H156" s="16"/>
      <c r="I156" s="16"/>
      <c r="J156" s="16"/>
      <c r="K156" s="11"/>
      <c r="L156" s="12"/>
      <c r="M156" s="12"/>
      <c r="N156" s="12"/>
      <c r="O156" s="13"/>
      <c r="R156" s="86"/>
    </row>
    <row r="157" spans="1:18" ht="56.25" customHeight="1" x14ac:dyDescent="0.3">
      <c r="A157" s="109" t="s">
        <v>169</v>
      </c>
      <c r="B157" s="95" t="s">
        <v>32</v>
      </c>
      <c r="C157" s="95" t="s">
        <v>21</v>
      </c>
      <c r="D157" s="89" t="s">
        <v>172</v>
      </c>
      <c r="E157" s="156">
        <v>240</v>
      </c>
      <c r="F157" s="113">
        <v>2394.86</v>
      </c>
      <c r="G157" s="16"/>
      <c r="H157" s="16"/>
      <c r="I157" s="16"/>
      <c r="J157" s="16"/>
      <c r="K157" s="11"/>
      <c r="L157" s="12"/>
      <c r="M157" s="12"/>
      <c r="N157" s="12"/>
      <c r="O157" s="13"/>
      <c r="R157" s="86"/>
    </row>
    <row r="158" spans="1:18" ht="56.25" customHeight="1" x14ac:dyDescent="0.3">
      <c r="A158" s="109" t="s">
        <v>170</v>
      </c>
      <c r="B158" s="95" t="s">
        <v>32</v>
      </c>
      <c r="C158" s="95" t="s">
        <v>21</v>
      </c>
      <c r="D158" s="89" t="s">
        <v>172</v>
      </c>
      <c r="E158" s="156">
        <v>240</v>
      </c>
      <c r="F158" s="113">
        <v>572</v>
      </c>
      <c r="G158" s="16"/>
      <c r="H158" s="16"/>
      <c r="I158" s="16"/>
      <c r="J158" s="16"/>
      <c r="K158" s="11"/>
      <c r="L158" s="12"/>
      <c r="M158" s="12"/>
      <c r="N158" s="12"/>
      <c r="O158" s="13"/>
      <c r="R158" s="86"/>
    </row>
    <row r="159" spans="1:18" ht="56.25" customHeight="1" x14ac:dyDescent="0.3">
      <c r="A159" s="189" t="s">
        <v>163</v>
      </c>
      <c r="B159" s="122" t="s">
        <v>32</v>
      </c>
      <c r="C159" s="122" t="s">
        <v>21</v>
      </c>
      <c r="D159" s="122" t="s">
        <v>90</v>
      </c>
      <c r="E159" s="122">
        <v>260</v>
      </c>
      <c r="F159" s="123">
        <f>F160</f>
        <v>0</v>
      </c>
      <c r="G159" s="16"/>
      <c r="H159" s="16"/>
      <c r="I159" s="16"/>
      <c r="J159" s="16"/>
      <c r="K159" s="11"/>
      <c r="L159" s="12"/>
      <c r="M159" s="12"/>
      <c r="N159" s="12"/>
      <c r="O159" s="13"/>
      <c r="R159" s="86"/>
    </row>
    <row r="160" spans="1:18" ht="56.25" customHeight="1" x14ac:dyDescent="0.3">
      <c r="A160" s="109" t="s">
        <v>164</v>
      </c>
      <c r="B160" s="95" t="s">
        <v>32</v>
      </c>
      <c r="C160" s="95" t="s">
        <v>21</v>
      </c>
      <c r="D160" s="89" t="s">
        <v>90</v>
      </c>
      <c r="E160" s="156">
        <v>266</v>
      </c>
      <c r="F160" s="113">
        <v>0</v>
      </c>
      <c r="G160" s="16"/>
      <c r="H160" s="16"/>
      <c r="I160" s="16"/>
      <c r="J160" s="16"/>
      <c r="K160" s="11"/>
      <c r="L160" s="12"/>
      <c r="M160" s="12"/>
      <c r="N160" s="12"/>
      <c r="O160" s="13"/>
      <c r="R160" s="86"/>
    </row>
    <row r="161" spans="1:18" ht="27" customHeight="1" x14ac:dyDescent="0.3">
      <c r="A161" s="150" t="s">
        <v>48</v>
      </c>
      <c r="B161" s="151" t="s">
        <v>33</v>
      </c>
      <c r="C161" s="151" t="s">
        <v>21</v>
      </c>
      <c r="D161" s="151" t="s">
        <v>80</v>
      </c>
      <c r="E161" s="151"/>
      <c r="F161" s="152">
        <f>F163</f>
        <v>340560</v>
      </c>
      <c r="G161" s="16"/>
      <c r="H161" s="16"/>
      <c r="I161" s="16"/>
      <c r="J161" s="16"/>
      <c r="K161" s="11"/>
      <c r="L161" s="12"/>
      <c r="M161" s="12"/>
      <c r="N161" s="12"/>
      <c r="O161" s="13"/>
      <c r="P161" s="158"/>
      <c r="R161" s="86"/>
    </row>
    <row r="162" spans="1:18" ht="27.75" customHeight="1" x14ac:dyDescent="0.3">
      <c r="A162" s="112" t="s">
        <v>71</v>
      </c>
      <c r="B162" s="115" t="s">
        <v>33</v>
      </c>
      <c r="C162" s="101" t="s">
        <v>21</v>
      </c>
      <c r="D162" s="89" t="s">
        <v>91</v>
      </c>
      <c r="E162" s="101" t="s">
        <v>67</v>
      </c>
      <c r="F162" s="97">
        <f>F163</f>
        <v>340560</v>
      </c>
      <c r="G162" s="15"/>
      <c r="H162" s="15"/>
      <c r="I162" s="15"/>
      <c r="J162" s="15"/>
      <c r="K162" s="15"/>
      <c r="O162" s="15"/>
      <c r="P162" s="149"/>
      <c r="R162" s="86"/>
    </row>
    <row r="163" spans="1:18" ht="35.25" customHeight="1" x14ac:dyDescent="0.3">
      <c r="A163" s="112" t="s">
        <v>72</v>
      </c>
      <c r="B163" s="115" t="s">
        <v>33</v>
      </c>
      <c r="C163" s="101" t="s">
        <v>21</v>
      </c>
      <c r="D163" s="89" t="s">
        <v>91</v>
      </c>
      <c r="E163" s="101" t="s">
        <v>66</v>
      </c>
      <c r="F163" s="125">
        <v>340560</v>
      </c>
      <c r="G163" s="15"/>
      <c r="H163" s="15"/>
      <c r="I163" s="15"/>
      <c r="J163" s="15"/>
      <c r="K163" s="15"/>
      <c r="O163" s="15"/>
      <c r="R163" s="86"/>
    </row>
    <row r="164" spans="1:18" ht="17.399999999999999" x14ac:dyDescent="0.3">
      <c r="A164" s="150" t="s">
        <v>8</v>
      </c>
      <c r="B164" s="138"/>
      <c r="C164" s="138"/>
      <c r="D164" s="141"/>
      <c r="E164" s="153"/>
      <c r="F164" s="154">
        <f>F161+F137+F92+F56+F53+F49+F43+F6</f>
        <v>55166421.43</v>
      </c>
      <c r="G164" s="15"/>
      <c r="H164" s="15"/>
      <c r="I164" s="15"/>
      <c r="J164" s="15"/>
      <c r="K164" s="15"/>
      <c r="O164" s="15"/>
      <c r="P164" s="149"/>
      <c r="R164" s="86"/>
    </row>
    <row r="165" spans="1:18" x14ac:dyDescent="0.4">
      <c r="A165" s="77"/>
      <c r="B165" s="77"/>
      <c r="C165" s="77"/>
      <c r="D165" s="78"/>
      <c r="E165" s="78"/>
      <c r="F165" s="18"/>
      <c r="G165" s="15"/>
      <c r="H165" s="15"/>
      <c r="I165" s="15"/>
      <c r="J165" s="15"/>
      <c r="K165" s="15"/>
      <c r="O165" s="15"/>
      <c r="P165" s="149"/>
    </row>
    <row r="166" spans="1:18" x14ac:dyDescent="0.4">
      <c r="A166" s="77"/>
      <c r="B166" s="77"/>
      <c r="C166" s="77"/>
      <c r="D166" s="78"/>
      <c r="E166" s="78"/>
      <c r="F166" s="18"/>
      <c r="G166" s="15"/>
      <c r="H166" s="15"/>
      <c r="I166" s="15"/>
      <c r="J166" s="15"/>
      <c r="K166" s="15"/>
      <c r="O166" s="15"/>
    </row>
    <row r="167" spans="1:18" x14ac:dyDescent="0.4">
      <c r="A167" s="77"/>
      <c r="B167" s="77"/>
      <c r="C167" s="77"/>
      <c r="D167" s="78"/>
      <c r="E167" s="78"/>
      <c r="F167" s="18"/>
      <c r="G167" s="15"/>
      <c r="H167" s="15"/>
      <c r="I167" s="15"/>
      <c r="J167" s="15"/>
      <c r="K167" s="15"/>
      <c r="O167" s="15"/>
    </row>
    <row r="168" spans="1:18" x14ac:dyDescent="0.4">
      <c r="A168" s="77"/>
      <c r="B168" s="77"/>
      <c r="C168" s="77"/>
      <c r="D168" s="78"/>
      <c r="E168" s="78"/>
      <c r="F168" s="18"/>
      <c r="G168" s="15"/>
      <c r="H168" s="15"/>
      <c r="I168" s="15"/>
      <c r="J168" s="15"/>
      <c r="K168" s="15"/>
      <c r="O168" s="15"/>
    </row>
    <row r="169" spans="1:18" x14ac:dyDescent="0.4">
      <c r="A169" s="79"/>
      <c r="B169" s="79"/>
      <c r="C169" s="79"/>
      <c r="D169" s="80"/>
      <c r="E169" s="80"/>
      <c r="F169" s="15"/>
      <c r="G169" s="15"/>
      <c r="H169" s="15"/>
      <c r="I169" s="15"/>
      <c r="J169" s="15"/>
      <c r="K169" s="15"/>
      <c r="O169" s="15"/>
    </row>
    <row r="170" spans="1:18" x14ac:dyDescent="0.4">
      <c r="A170" s="79"/>
      <c r="B170" s="79"/>
      <c r="C170" s="79"/>
      <c r="D170" s="80"/>
      <c r="E170" s="80"/>
      <c r="F170" s="86"/>
      <c r="G170" s="15"/>
      <c r="H170" s="15"/>
      <c r="I170" s="15"/>
      <c r="J170" s="15"/>
      <c r="K170" s="15"/>
      <c r="O170" s="15"/>
      <c r="P170" s="149"/>
    </row>
    <row r="171" spans="1:18" x14ac:dyDescent="0.4">
      <c r="A171" s="79"/>
      <c r="B171" s="79"/>
      <c r="C171" s="79"/>
      <c r="D171" s="80"/>
      <c r="E171" s="80"/>
      <c r="F171" s="86"/>
      <c r="G171" s="15"/>
      <c r="H171" s="15"/>
      <c r="I171" s="15"/>
      <c r="J171" s="15"/>
      <c r="K171" s="15"/>
      <c r="O171" s="15"/>
      <c r="P171" s="149"/>
    </row>
    <row r="172" spans="1:18" x14ac:dyDescent="0.4">
      <c r="A172" s="79"/>
      <c r="B172" s="79"/>
      <c r="C172" s="79"/>
      <c r="D172" s="80"/>
      <c r="E172" s="80"/>
      <c r="F172" s="86"/>
      <c r="G172" s="15"/>
      <c r="H172" s="15"/>
      <c r="I172" s="15"/>
      <c r="J172" s="15"/>
      <c r="K172" s="15"/>
      <c r="O172" s="15"/>
      <c r="P172" s="149"/>
    </row>
    <row r="173" spans="1:18" x14ac:dyDescent="0.4">
      <c r="A173" s="79"/>
      <c r="B173" s="79"/>
      <c r="C173" s="79"/>
      <c r="D173" s="80"/>
      <c r="E173" s="80"/>
      <c r="F173" s="86"/>
      <c r="G173" s="15"/>
      <c r="H173" s="15"/>
      <c r="I173" s="15"/>
      <c r="J173" s="15"/>
      <c r="K173" s="15"/>
      <c r="O173" s="15"/>
    </row>
    <row r="174" spans="1:18" x14ac:dyDescent="0.4">
      <c r="A174" s="79"/>
      <c r="B174" s="79"/>
      <c r="C174" s="79"/>
      <c r="D174" s="80"/>
      <c r="E174" s="80"/>
      <c r="F174" s="15"/>
      <c r="G174" s="15"/>
      <c r="H174" s="15"/>
      <c r="I174" s="15"/>
      <c r="J174" s="15"/>
      <c r="K174" s="15"/>
      <c r="O174" s="15"/>
    </row>
    <row r="175" spans="1:18" x14ac:dyDescent="0.4">
      <c r="A175" s="79"/>
      <c r="B175" s="79"/>
      <c r="C175" s="79"/>
      <c r="D175" s="80"/>
      <c r="E175" s="80"/>
      <c r="F175" s="15"/>
      <c r="G175" s="15"/>
      <c r="H175" s="15"/>
      <c r="I175" s="15"/>
      <c r="J175" s="15"/>
      <c r="K175" s="15"/>
      <c r="O175" s="15"/>
    </row>
    <row r="176" spans="1:18" x14ac:dyDescent="0.4">
      <c r="A176" s="79"/>
      <c r="B176" s="79"/>
      <c r="C176" s="79"/>
      <c r="D176" s="80"/>
      <c r="E176" s="80"/>
      <c r="F176" s="15"/>
      <c r="G176" s="15"/>
      <c r="H176" s="15"/>
      <c r="I176" s="15"/>
      <c r="J176" s="15"/>
      <c r="K176" s="15"/>
      <c r="O176" s="15"/>
    </row>
    <row r="177" spans="1:15" x14ac:dyDescent="0.4">
      <c r="A177" s="79"/>
      <c r="B177" s="79"/>
      <c r="C177" s="79"/>
      <c r="D177" s="80"/>
      <c r="E177" s="80"/>
      <c r="F177" s="15"/>
      <c r="G177" s="15"/>
      <c r="H177" s="15"/>
      <c r="I177" s="15"/>
      <c r="J177" s="15"/>
      <c r="K177" s="15"/>
      <c r="O177" s="15"/>
    </row>
    <row r="178" spans="1:15" x14ac:dyDescent="0.4">
      <c r="A178" s="79"/>
      <c r="B178" s="79"/>
      <c r="C178" s="79"/>
      <c r="D178" s="80"/>
      <c r="E178" s="80"/>
      <c r="F178" s="15"/>
      <c r="G178" s="15"/>
      <c r="H178" s="15"/>
      <c r="I178" s="15"/>
      <c r="J178" s="15"/>
      <c r="K178" s="15"/>
      <c r="O178" s="15"/>
    </row>
    <row r="179" spans="1:15" x14ac:dyDescent="0.4">
      <c r="A179" s="79"/>
      <c r="B179" s="79"/>
      <c r="C179" s="79"/>
      <c r="D179" s="80"/>
      <c r="E179" s="80"/>
      <c r="F179" s="15"/>
      <c r="G179" s="15"/>
      <c r="H179" s="15"/>
      <c r="I179" s="15"/>
      <c r="J179" s="15"/>
      <c r="K179" s="15"/>
      <c r="O179" s="15"/>
    </row>
    <row r="180" spans="1:15" x14ac:dyDescent="0.4">
      <c r="A180" s="79"/>
      <c r="B180" s="79"/>
      <c r="C180" s="79"/>
      <c r="D180" s="80"/>
      <c r="E180" s="80"/>
      <c r="F180" s="15"/>
      <c r="G180" s="15"/>
      <c r="H180" s="15"/>
      <c r="I180" s="15"/>
      <c r="J180" s="15"/>
      <c r="K180" s="15"/>
      <c r="O180" s="15"/>
    </row>
    <row r="181" spans="1:15" x14ac:dyDescent="0.4">
      <c r="A181" s="79"/>
      <c r="B181" s="79"/>
      <c r="C181" s="79"/>
      <c r="D181" s="80"/>
      <c r="E181" s="80"/>
      <c r="F181" s="15"/>
      <c r="G181" s="15"/>
      <c r="H181" s="15"/>
      <c r="I181" s="15"/>
      <c r="J181" s="15"/>
      <c r="K181" s="15"/>
      <c r="O181" s="15"/>
    </row>
    <row r="182" spans="1:15" x14ac:dyDescent="0.4">
      <c r="A182" s="79"/>
      <c r="B182" s="79"/>
      <c r="C182" s="79"/>
      <c r="D182" s="80"/>
      <c r="E182" s="80"/>
      <c r="F182" s="15"/>
      <c r="G182" s="15"/>
      <c r="H182" s="15"/>
      <c r="I182" s="15"/>
      <c r="J182" s="15"/>
      <c r="K182" s="15"/>
      <c r="O182" s="15"/>
    </row>
    <row r="183" spans="1:15" x14ac:dyDescent="0.4">
      <c r="A183" s="79"/>
      <c r="B183" s="79"/>
      <c r="C183" s="79"/>
      <c r="D183" s="80"/>
      <c r="E183" s="80"/>
      <c r="F183" s="15"/>
      <c r="G183" s="15"/>
      <c r="H183" s="15"/>
      <c r="I183" s="15"/>
      <c r="J183" s="15"/>
      <c r="K183" s="15"/>
      <c r="O183" s="15"/>
    </row>
    <row r="184" spans="1:15" x14ac:dyDescent="0.4">
      <c r="A184" s="79"/>
      <c r="B184" s="79"/>
      <c r="C184" s="79"/>
      <c r="D184" s="80"/>
      <c r="E184" s="80"/>
      <c r="F184" s="15"/>
      <c r="G184" s="15"/>
      <c r="H184" s="15"/>
      <c r="I184" s="15"/>
      <c r="J184" s="15"/>
      <c r="K184" s="15"/>
      <c r="O184" s="15"/>
    </row>
    <row r="185" spans="1:15" x14ac:dyDescent="0.4">
      <c r="A185" s="79"/>
      <c r="B185" s="79"/>
      <c r="C185" s="79"/>
      <c r="D185" s="80"/>
      <c r="E185" s="80"/>
      <c r="F185" s="15"/>
      <c r="G185" s="15"/>
      <c r="H185" s="15"/>
      <c r="I185" s="15"/>
      <c r="J185" s="15"/>
      <c r="K185" s="15"/>
      <c r="O185" s="15"/>
    </row>
    <row r="186" spans="1:15" x14ac:dyDescent="0.4">
      <c r="A186" s="79"/>
      <c r="B186" s="79"/>
      <c r="C186" s="79"/>
      <c r="D186" s="80"/>
      <c r="E186" s="80"/>
      <c r="F186" s="15"/>
      <c r="G186" s="15"/>
      <c r="H186" s="15"/>
      <c r="I186" s="15"/>
      <c r="J186" s="15"/>
      <c r="K186" s="15"/>
      <c r="O186" s="15"/>
    </row>
    <row r="187" spans="1:15" x14ac:dyDescent="0.4">
      <c r="A187" s="79"/>
      <c r="B187" s="79"/>
      <c r="C187" s="79"/>
      <c r="D187" s="80"/>
      <c r="E187" s="80"/>
      <c r="F187" s="15"/>
      <c r="G187" s="15"/>
      <c r="H187" s="15"/>
      <c r="I187" s="15"/>
      <c r="J187" s="15"/>
      <c r="K187" s="15"/>
      <c r="O187" s="15"/>
    </row>
    <row r="188" spans="1:15" x14ac:dyDescent="0.4">
      <c r="A188" s="79"/>
      <c r="B188" s="79"/>
      <c r="C188" s="79"/>
      <c r="D188" s="80"/>
      <c r="E188" s="80"/>
      <c r="F188" s="15"/>
      <c r="G188" s="15"/>
      <c r="H188" s="15"/>
      <c r="I188" s="15"/>
      <c r="J188" s="15"/>
      <c r="K188" s="15"/>
      <c r="O188" s="15"/>
    </row>
    <row r="189" spans="1:15" x14ac:dyDescent="0.4">
      <c r="A189" s="79"/>
      <c r="B189" s="79"/>
      <c r="C189" s="79"/>
      <c r="D189" s="80"/>
      <c r="E189" s="80"/>
      <c r="F189" s="15"/>
      <c r="G189" s="15"/>
      <c r="H189" s="15"/>
      <c r="I189" s="15"/>
      <c r="J189" s="15"/>
      <c r="K189" s="15"/>
      <c r="O189" s="15"/>
    </row>
    <row r="190" spans="1:15" x14ac:dyDescent="0.4">
      <c r="A190" s="79"/>
      <c r="B190" s="79"/>
      <c r="C190" s="79"/>
      <c r="D190" s="80"/>
      <c r="E190" s="80"/>
      <c r="F190" s="15"/>
      <c r="G190" s="15"/>
      <c r="H190" s="15"/>
      <c r="I190" s="15"/>
      <c r="J190" s="15"/>
      <c r="K190" s="15"/>
      <c r="O190" s="15"/>
    </row>
    <row r="191" spans="1:15" x14ac:dyDescent="0.4">
      <c r="A191" s="79"/>
      <c r="B191" s="79"/>
      <c r="C191" s="79"/>
      <c r="D191" s="80"/>
      <c r="E191" s="80"/>
      <c r="F191" s="15"/>
      <c r="G191" s="15"/>
      <c r="H191" s="15"/>
      <c r="I191" s="15"/>
      <c r="J191" s="15"/>
      <c r="K191" s="15"/>
      <c r="O191" s="15"/>
    </row>
    <row r="192" spans="1:15" x14ac:dyDescent="0.4">
      <c r="A192" s="79"/>
      <c r="B192" s="79"/>
      <c r="C192" s="79"/>
      <c r="D192" s="80"/>
      <c r="F192" s="15"/>
      <c r="G192" s="15"/>
      <c r="H192" s="15"/>
      <c r="I192" s="15"/>
      <c r="J192" s="15"/>
      <c r="K192" s="15"/>
      <c r="O192" s="15"/>
    </row>
    <row r="193" spans="1:15" x14ac:dyDescent="0.4">
      <c r="A193" s="79"/>
      <c r="B193" s="79"/>
      <c r="C193" s="79"/>
      <c r="D193" s="80"/>
      <c r="F193" s="15"/>
      <c r="G193" s="15"/>
      <c r="H193" s="15"/>
      <c r="I193" s="15"/>
      <c r="J193" s="15"/>
      <c r="K193" s="15"/>
      <c r="O193" s="15"/>
    </row>
    <row r="194" spans="1:15" x14ac:dyDescent="0.4">
      <c r="A194" s="79"/>
      <c r="B194" s="79"/>
      <c r="C194" s="79"/>
      <c r="D194" s="80"/>
      <c r="F194" s="15"/>
      <c r="G194" s="15"/>
      <c r="H194" s="15"/>
      <c r="I194" s="15"/>
      <c r="J194" s="15"/>
      <c r="K194" s="15"/>
      <c r="O194" s="15"/>
    </row>
    <row r="195" spans="1:15" x14ac:dyDescent="0.4">
      <c r="A195" s="79"/>
      <c r="B195" s="79"/>
      <c r="C195" s="79"/>
      <c r="D195" s="80"/>
      <c r="F195" s="15"/>
      <c r="G195" s="15"/>
      <c r="H195" s="15"/>
      <c r="I195" s="15"/>
      <c r="J195" s="15"/>
      <c r="K195" s="15"/>
      <c r="O195" s="15"/>
    </row>
    <row r="196" spans="1:15" x14ac:dyDescent="0.4">
      <c r="A196" s="79"/>
      <c r="B196" s="79"/>
      <c r="C196" s="79"/>
      <c r="D196" s="80"/>
      <c r="F196" s="15"/>
      <c r="G196" s="15"/>
      <c r="H196" s="15"/>
      <c r="I196" s="15"/>
      <c r="J196" s="15"/>
      <c r="K196" s="15"/>
      <c r="O196" s="15"/>
    </row>
    <row r="197" spans="1:15" x14ac:dyDescent="0.4">
      <c r="A197" s="79"/>
      <c r="B197" s="79"/>
      <c r="C197" s="79"/>
      <c r="D197" s="80"/>
      <c r="F197" s="15"/>
      <c r="G197" s="15"/>
      <c r="H197" s="15"/>
      <c r="I197" s="15"/>
      <c r="J197" s="15"/>
      <c r="K197" s="15"/>
      <c r="O197" s="15"/>
    </row>
    <row r="198" spans="1:15" x14ac:dyDescent="0.4">
      <c r="A198" s="79"/>
      <c r="B198" s="79"/>
      <c r="C198" s="79"/>
      <c r="D198" s="80"/>
      <c r="F198" s="15"/>
      <c r="G198" s="15"/>
      <c r="H198" s="15"/>
      <c r="I198" s="15"/>
      <c r="J198" s="15"/>
      <c r="K198" s="15"/>
      <c r="O198" s="15"/>
    </row>
    <row r="199" spans="1:15" x14ac:dyDescent="0.4">
      <c r="A199" s="79"/>
      <c r="B199" s="79"/>
      <c r="C199" s="79"/>
      <c r="D199" s="80"/>
      <c r="F199" s="15"/>
      <c r="G199" s="15"/>
      <c r="H199" s="15"/>
      <c r="I199" s="15"/>
      <c r="J199" s="15"/>
      <c r="K199" s="15"/>
      <c r="O199" s="15"/>
    </row>
    <row r="200" spans="1:15" x14ac:dyDescent="0.4">
      <c r="A200" s="79"/>
      <c r="B200" s="79"/>
      <c r="C200" s="79"/>
      <c r="D200" s="80"/>
      <c r="F200" s="15"/>
      <c r="G200" s="15"/>
      <c r="H200" s="15"/>
      <c r="I200" s="15"/>
      <c r="J200" s="15"/>
      <c r="K200" s="15"/>
      <c r="O200" s="15"/>
    </row>
    <row r="201" spans="1:15" x14ac:dyDescent="0.4">
      <c r="A201" s="79"/>
      <c r="B201" s="79"/>
      <c r="C201" s="79"/>
      <c r="D201" s="80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4">
      <c r="A202" s="79"/>
      <c r="B202" s="79"/>
      <c r="C202" s="79"/>
      <c r="D202" s="80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4">
      <c r="A203" s="79"/>
      <c r="B203" s="79"/>
      <c r="C203" s="79"/>
      <c r="D203" s="80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4">
      <c r="A204" s="79"/>
      <c r="B204" s="79"/>
      <c r="C204" s="79"/>
      <c r="D204" s="80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4">
      <c r="A205" s="79"/>
      <c r="B205" s="79"/>
      <c r="C205" s="79"/>
      <c r="D205" s="80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4">
      <c r="A206" s="79"/>
      <c r="B206" s="79"/>
      <c r="C206" s="79"/>
      <c r="D206" s="80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4">
      <c r="A207" s="79"/>
      <c r="B207" s="79"/>
      <c r="C207" s="79"/>
      <c r="D207" s="80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4">
      <c r="A208" s="79"/>
      <c r="B208" s="79"/>
      <c r="C208" s="79"/>
      <c r="D208" s="80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4">
      <c r="A209" s="79"/>
      <c r="B209" s="79"/>
      <c r="C209" s="79"/>
      <c r="D209" s="80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4">
      <c r="A210" s="79"/>
      <c r="B210" s="79"/>
      <c r="C210" s="79"/>
      <c r="D210" s="80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4">
      <c r="A211" s="79"/>
      <c r="B211" s="79"/>
      <c r="C211" s="79"/>
      <c r="D211" s="80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4">
      <c r="A212" s="79"/>
      <c r="B212" s="79"/>
      <c r="C212" s="79"/>
      <c r="D212" s="80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4">
      <c r="A213" s="79"/>
      <c r="B213" s="79"/>
      <c r="C213" s="79"/>
      <c r="D213" s="80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4">
      <c r="A214" s="79"/>
      <c r="B214" s="79"/>
      <c r="C214" s="79"/>
      <c r="D214" s="80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4">
      <c r="A215" s="79"/>
      <c r="B215" s="79"/>
      <c r="C215" s="79"/>
      <c r="D215" s="80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4">
      <c r="A216" s="79"/>
      <c r="B216" s="79"/>
      <c r="C216" s="79"/>
      <c r="D216" s="80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4">
      <c r="A217" s="79"/>
      <c r="B217" s="79"/>
      <c r="C217" s="79"/>
      <c r="D217" s="80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4">
      <c r="A218" s="79"/>
      <c r="B218" s="79"/>
      <c r="C218" s="79"/>
      <c r="D218" s="80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4">
      <c r="A219" s="79"/>
      <c r="B219" s="79"/>
      <c r="C219" s="79"/>
      <c r="D219" s="80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4">
      <c r="A220" s="79"/>
      <c r="B220" s="79"/>
      <c r="C220" s="79"/>
      <c r="D220" s="80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4">
      <c r="A221" s="79"/>
      <c r="B221" s="79"/>
      <c r="C221" s="79"/>
      <c r="D221" s="80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4">
      <c r="A222" s="79"/>
      <c r="B222" s="79"/>
      <c r="C222" s="79"/>
      <c r="D222" s="80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4">
      <c r="A223" s="79"/>
      <c r="B223" s="79"/>
      <c r="C223" s="79"/>
      <c r="D223" s="80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4">
      <c r="A224" s="79"/>
      <c r="B224" s="79"/>
      <c r="C224" s="79"/>
      <c r="D224" s="80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4">
      <c r="A225" s="79"/>
      <c r="B225" s="79"/>
      <c r="C225" s="79"/>
      <c r="D225" s="80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4">
      <c r="A226" s="79"/>
      <c r="B226" s="79"/>
      <c r="C226" s="79"/>
      <c r="D226" s="80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4">
      <c r="A227" s="79"/>
      <c r="B227" s="79"/>
      <c r="C227" s="79"/>
      <c r="D227" s="80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4">
      <c r="A228" s="79"/>
      <c r="B228" s="79"/>
      <c r="C228" s="79"/>
      <c r="D228" s="80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4">
      <c r="A229" s="79"/>
      <c r="B229" s="79"/>
      <c r="C229" s="79"/>
      <c r="D229" s="80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4">
      <c r="A230" s="79"/>
      <c r="B230" s="79"/>
      <c r="C230" s="79"/>
      <c r="D230" s="80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4">
      <c r="A231" s="79"/>
      <c r="B231" s="79"/>
      <c r="C231" s="79"/>
      <c r="D231" s="80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4">
      <c r="A232" s="79"/>
      <c r="B232" s="79"/>
      <c r="C232" s="79"/>
      <c r="D232" s="80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4">
      <c r="A233" s="79"/>
      <c r="B233" s="79"/>
      <c r="C233" s="79"/>
      <c r="D233" s="80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4">
      <c r="A234" s="79"/>
      <c r="B234" s="79"/>
      <c r="C234" s="79"/>
      <c r="D234" s="80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4">
      <c r="A235" s="79"/>
      <c r="B235" s="79"/>
      <c r="C235" s="79"/>
      <c r="D235" s="80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4">
      <c r="A236" s="79"/>
      <c r="B236" s="79"/>
      <c r="C236" s="79"/>
      <c r="D236" s="80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4">
      <c r="A237" s="79"/>
      <c r="B237" s="79"/>
      <c r="C237" s="79"/>
      <c r="D237" s="80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4">
      <c r="A238" s="79"/>
      <c r="B238" s="79"/>
      <c r="C238" s="79"/>
      <c r="D238" s="80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4">
      <c r="A239" s="79"/>
      <c r="B239" s="79"/>
      <c r="C239" s="79"/>
      <c r="D239" s="80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4">
      <c r="A240" s="79"/>
      <c r="B240" s="79"/>
      <c r="C240" s="79"/>
      <c r="D240" s="80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4">
      <c r="A241" s="79"/>
      <c r="B241" s="79"/>
      <c r="C241" s="79"/>
      <c r="D241" s="80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4">
      <c r="A242" s="79"/>
      <c r="B242" s="79"/>
      <c r="C242" s="79"/>
      <c r="D242" s="80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4">
      <c r="A243" s="79"/>
      <c r="B243" s="79"/>
      <c r="C243" s="79"/>
      <c r="D243" s="80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4">
      <c r="A244" s="79"/>
      <c r="B244" s="79"/>
      <c r="C244" s="79"/>
      <c r="D244" s="80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4">
      <c r="A245" s="79"/>
      <c r="B245" s="79"/>
      <c r="C245" s="79"/>
      <c r="D245" s="80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4">
      <c r="A246" s="79"/>
      <c r="B246" s="79"/>
      <c r="C246" s="79"/>
      <c r="D246" s="80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4">
      <c r="A247" s="79"/>
      <c r="B247" s="79"/>
      <c r="C247" s="79"/>
      <c r="D247" s="80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4">
      <c r="A248" s="79"/>
      <c r="B248" s="79"/>
      <c r="C248" s="79"/>
      <c r="D248" s="80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4">
      <c r="A249" s="79"/>
      <c r="B249" s="79"/>
      <c r="C249" s="79"/>
      <c r="D249" s="80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4">
      <c r="A250" s="79"/>
      <c r="B250" s="79"/>
      <c r="C250" s="79"/>
      <c r="D250" s="80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4">
      <c r="A251" s="79"/>
      <c r="B251" s="79"/>
      <c r="C251" s="79"/>
      <c r="D251" s="80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4">
      <c r="A252" s="79"/>
      <c r="B252" s="79"/>
      <c r="C252" s="79"/>
      <c r="D252" s="80"/>
      <c r="E252" s="15"/>
      <c r="F252" s="15"/>
      <c r="G252" s="15"/>
      <c r="H252" s="15"/>
      <c r="I252" s="15"/>
      <c r="J252" s="15"/>
      <c r="K252" s="15"/>
      <c r="O252" s="15"/>
    </row>
    <row r="253" spans="1:15" x14ac:dyDescent="0.4">
      <c r="A253" s="79"/>
      <c r="B253" s="79"/>
      <c r="C253" s="79"/>
      <c r="D253" s="80"/>
      <c r="E253" s="15"/>
      <c r="F253" s="15"/>
      <c r="G253" s="15"/>
      <c r="H253" s="15"/>
      <c r="I253" s="15"/>
      <c r="J253" s="15"/>
      <c r="K253" s="15"/>
      <c r="O253" s="15"/>
    </row>
    <row r="254" spans="1:15" x14ac:dyDescent="0.4">
      <c r="A254" s="79"/>
      <c r="B254" s="79"/>
      <c r="C254" s="79"/>
      <c r="D254" s="80"/>
      <c r="E254" s="15"/>
      <c r="F254" s="15"/>
      <c r="G254" s="15"/>
      <c r="H254" s="15"/>
      <c r="I254" s="15"/>
      <c r="J254" s="15"/>
      <c r="K254" s="15"/>
      <c r="O254" s="15"/>
    </row>
    <row r="255" spans="1:15" x14ac:dyDescent="0.4">
      <c r="A255" s="79"/>
      <c r="B255" s="79"/>
      <c r="C255" s="79"/>
      <c r="D255" s="80"/>
      <c r="E255" s="15"/>
      <c r="F255" s="15"/>
      <c r="G255" s="15"/>
      <c r="H255" s="15"/>
      <c r="I255" s="15"/>
      <c r="J255" s="15"/>
      <c r="K255" s="15"/>
      <c r="O255" s="15"/>
    </row>
    <row r="256" spans="1:15" x14ac:dyDescent="0.4">
      <c r="A256" s="79"/>
      <c r="B256" s="79"/>
      <c r="C256" s="79"/>
      <c r="D256" s="80"/>
      <c r="E256" s="15"/>
      <c r="F256" s="15"/>
      <c r="G256" s="15"/>
      <c r="H256" s="15"/>
      <c r="I256" s="15"/>
      <c r="J256" s="15"/>
      <c r="K256" s="15"/>
      <c r="O256" s="15"/>
    </row>
    <row r="257" spans="1:15" x14ac:dyDescent="0.4">
      <c r="A257" s="79"/>
      <c r="B257" s="79"/>
      <c r="C257" s="79"/>
      <c r="D257" s="80"/>
      <c r="E257" s="15"/>
      <c r="F257" s="15"/>
      <c r="G257" s="15"/>
      <c r="H257" s="15"/>
      <c r="I257" s="15"/>
      <c r="J257" s="15"/>
      <c r="K257" s="15"/>
      <c r="O257" s="15"/>
    </row>
    <row r="258" spans="1:15" x14ac:dyDescent="0.4">
      <c r="A258" s="79"/>
      <c r="B258" s="79"/>
      <c r="C258" s="79"/>
      <c r="D258" s="80"/>
      <c r="E258" s="15"/>
      <c r="F258" s="15"/>
      <c r="G258" s="15"/>
      <c r="H258" s="15"/>
      <c r="I258" s="15"/>
      <c r="J258" s="15"/>
      <c r="K258" s="15"/>
      <c r="O258" s="15"/>
    </row>
    <row r="259" spans="1:15" x14ac:dyDescent="0.4">
      <c r="A259" s="79"/>
      <c r="B259" s="79"/>
      <c r="C259" s="79"/>
      <c r="D259" s="80"/>
      <c r="E259" s="15"/>
      <c r="F259" s="15"/>
      <c r="G259" s="15"/>
      <c r="H259" s="15"/>
      <c r="I259" s="15"/>
      <c r="J259" s="15"/>
      <c r="K259" s="15"/>
      <c r="O259" s="15"/>
    </row>
    <row r="260" spans="1:15" x14ac:dyDescent="0.4">
      <c r="A260" s="79"/>
      <c r="B260" s="79"/>
      <c r="C260" s="79"/>
      <c r="D260" s="80"/>
      <c r="E260" s="15"/>
      <c r="F260" s="15"/>
      <c r="G260" s="15"/>
      <c r="H260" s="15"/>
      <c r="I260" s="15"/>
      <c r="J260" s="15"/>
      <c r="K260" s="15"/>
      <c r="O260" s="15"/>
    </row>
    <row r="261" spans="1:15" x14ac:dyDescent="0.4">
      <c r="A261" s="79"/>
      <c r="B261" s="79"/>
      <c r="C261" s="79"/>
      <c r="D261" s="80"/>
      <c r="E261" s="15"/>
      <c r="F261" s="15"/>
      <c r="G261" s="15"/>
      <c r="H261" s="15"/>
      <c r="I261" s="15"/>
      <c r="J261" s="15"/>
      <c r="K261" s="15"/>
      <c r="O261" s="15"/>
    </row>
    <row r="262" spans="1:15" x14ac:dyDescent="0.4">
      <c r="A262" s="79"/>
      <c r="B262" s="79"/>
      <c r="C262" s="79"/>
      <c r="D262" s="80"/>
      <c r="E262" s="15"/>
      <c r="F262" s="15"/>
      <c r="G262" s="15"/>
      <c r="H262" s="15"/>
      <c r="I262" s="15"/>
      <c r="J262" s="15"/>
      <c r="K262" s="15"/>
      <c r="O262" s="15"/>
    </row>
    <row r="263" spans="1:15" x14ac:dyDescent="0.4">
      <c r="A263" s="79"/>
      <c r="B263" s="79"/>
      <c r="C263" s="79"/>
      <c r="D263" s="80"/>
      <c r="E263" s="15"/>
      <c r="F263" s="15"/>
      <c r="G263" s="15"/>
      <c r="H263" s="15"/>
      <c r="I263" s="15"/>
      <c r="J263" s="15"/>
      <c r="K263" s="15"/>
      <c r="O263" s="15"/>
    </row>
    <row r="264" spans="1:15" x14ac:dyDescent="0.4">
      <c r="A264" s="79"/>
      <c r="B264" s="79"/>
      <c r="C264" s="79"/>
      <c r="D264" s="80"/>
      <c r="E264" s="15"/>
      <c r="F264" s="15"/>
      <c r="G264" s="15"/>
      <c r="H264" s="15"/>
      <c r="I264" s="15"/>
      <c r="J264" s="15"/>
      <c r="K264" s="15"/>
      <c r="O264" s="15"/>
    </row>
    <row r="265" spans="1:15" x14ac:dyDescent="0.4">
      <c r="A265" s="79"/>
      <c r="B265" s="79"/>
      <c r="C265" s="79"/>
      <c r="D265" s="80"/>
      <c r="E265" s="15"/>
      <c r="F265" s="15"/>
      <c r="G265" s="15"/>
      <c r="H265" s="15"/>
      <c r="I265" s="15"/>
      <c r="J265" s="15"/>
      <c r="K265" s="15"/>
      <c r="O265" s="15"/>
    </row>
    <row r="266" spans="1:15" x14ac:dyDescent="0.4">
      <c r="A266" s="79"/>
      <c r="B266" s="79"/>
      <c r="C266" s="79"/>
      <c r="D266" s="80"/>
      <c r="E266" s="15"/>
      <c r="F266" s="15"/>
      <c r="G266" s="15"/>
      <c r="H266" s="15"/>
      <c r="I266" s="15"/>
      <c r="J266" s="15"/>
      <c r="K266" s="15"/>
      <c r="O266" s="15"/>
    </row>
    <row r="267" spans="1:15" x14ac:dyDescent="0.4">
      <c r="A267" s="79"/>
      <c r="B267" s="79"/>
      <c r="C267" s="79"/>
      <c r="D267" s="80"/>
      <c r="E267" s="15"/>
      <c r="F267" s="15"/>
      <c r="G267" s="15"/>
      <c r="H267" s="15"/>
      <c r="I267" s="15"/>
      <c r="J267" s="15"/>
      <c r="K267" s="15"/>
      <c r="O267" s="15"/>
    </row>
    <row r="268" spans="1:15" x14ac:dyDescent="0.4">
      <c r="A268" s="79"/>
      <c r="B268" s="79"/>
      <c r="C268" s="79"/>
      <c r="D268" s="80"/>
      <c r="E268" s="15"/>
      <c r="F268" s="15"/>
      <c r="G268" s="15"/>
      <c r="H268" s="15"/>
      <c r="I268" s="15"/>
      <c r="J268" s="15"/>
      <c r="K268" s="15"/>
      <c r="O268" s="15"/>
    </row>
    <row r="269" spans="1:15" x14ac:dyDescent="0.4">
      <c r="A269" s="79"/>
      <c r="B269" s="79"/>
      <c r="C269" s="79"/>
      <c r="D269" s="80"/>
      <c r="E269" s="15"/>
      <c r="F269" s="15"/>
      <c r="G269" s="15"/>
      <c r="H269" s="15"/>
      <c r="I269" s="15"/>
      <c r="J269" s="15"/>
      <c r="K269" s="15"/>
      <c r="O269" s="15"/>
    </row>
    <row r="270" spans="1:15" x14ac:dyDescent="0.4">
      <c r="A270" s="79"/>
      <c r="B270" s="79"/>
      <c r="C270" s="79"/>
      <c r="D270" s="80"/>
      <c r="E270" s="15"/>
      <c r="F270" s="15"/>
      <c r="G270" s="15"/>
      <c r="H270" s="15"/>
      <c r="I270" s="15"/>
      <c r="J270" s="15"/>
      <c r="K270" s="15"/>
      <c r="O270" s="15"/>
    </row>
    <row r="271" spans="1:15" x14ac:dyDescent="0.4">
      <c r="A271" s="79"/>
      <c r="B271" s="79"/>
      <c r="C271" s="79"/>
      <c r="D271" s="80"/>
      <c r="E271" s="15"/>
      <c r="F271" s="15"/>
      <c r="G271" s="15"/>
      <c r="H271" s="15"/>
      <c r="I271" s="15"/>
      <c r="J271" s="15"/>
      <c r="K271" s="15"/>
      <c r="O271" s="15"/>
    </row>
    <row r="272" spans="1:15" x14ac:dyDescent="0.4">
      <c r="A272" s="79"/>
      <c r="B272" s="79"/>
      <c r="C272" s="79"/>
      <c r="D272" s="80"/>
      <c r="E272" s="15"/>
      <c r="F272" s="15"/>
      <c r="G272" s="15"/>
      <c r="H272" s="15"/>
      <c r="I272" s="15"/>
      <c r="J272" s="15"/>
      <c r="K272" s="15"/>
      <c r="O272" s="15"/>
    </row>
    <row r="273" spans="1:15" x14ac:dyDescent="0.4">
      <c r="A273" s="79"/>
      <c r="B273" s="79"/>
      <c r="C273" s="79"/>
      <c r="D273" s="80"/>
      <c r="E273" s="15"/>
      <c r="F273" s="15"/>
      <c r="G273" s="15"/>
      <c r="H273" s="15"/>
      <c r="I273" s="15"/>
      <c r="J273" s="15"/>
      <c r="K273" s="15"/>
      <c r="O273" s="15"/>
    </row>
    <row r="274" spans="1:15" x14ac:dyDescent="0.4">
      <c r="A274" s="79"/>
      <c r="B274" s="79"/>
      <c r="C274" s="79"/>
      <c r="D274" s="80"/>
      <c r="E274" s="15"/>
      <c r="F274" s="15"/>
      <c r="G274" s="15"/>
      <c r="H274" s="15"/>
      <c r="I274" s="15"/>
      <c r="J274" s="15"/>
      <c r="K274" s="15"/>
      <c r="O274" s="15"/>
    </row>
    <row r="275" spans="1:15" x14ac:dyDescent="0.4">
      <c r="A275" s="79"/>
      <c r="B275" s="79"/>
      <c r="C275" s="79"/>
      <c r="D275" s="80"/>
      <c r="E275" s="15"/>
      <c r="F275" s="15"/>
      <c r="G275" s="15"/>
      <c r="H275" s="15"/>
      <c r="I275" s="15"/>
      <c r="J275" s="15"/>
      <c r="K275" s="15"/>
      <c r="O275" s="15"/>
    </row>
    <row r="276" spans="1:15" x14ac:dyDescent="0.4">
      <c r="A276" s="79"/>
      <c r="B276" s="79"/>
      <c r="C276" s="79"/>
      <c r="D276" s="80"/>
      <c r="E276" s="15"/>
      <c r="F276" s="15"/>
      <c r="G276" s="15"/>
      <c r="H276" s="15"/>
      <c r="I276" s="15"/>
      <c r="J276" s="15"/>
      <c r="K276" s="15"/>
      <c r="O276" s="15"/>
    </row>
    <row r="277" spans="1:15" x14ac:dyDescent="0.4">
      <c r="A277" s="79"/>
      <c r="B277" s="79"/>
      <c r="C277" s="79"/>
      <c r="D277" s="80"/>
      <c r="E277" s="15"/>
      <c r="F277" s="15"/>
      <c r="G277" s="15"/>
      <c r="H277" s="15"/>
      <c r="I277" s="15"/>
      <c r="J277" s="15"/>
      <c r="K277" s="15"/>
      <c r="O277" s="15"/>
    </row>
    <row r="278" spans="1:15" x14ac:dyDescent="0.4">
      <c r="A278" s="79"/>
      <c r="B278" s="79"/>
      <c r="C278" s="79"/>
      <c r="D278" s="80"/>
      <c r="E278" s="15"/>
      <c r="F278" s="15"/>
      <c r="G278" s="15"/>
      <c r="H278" s="15"/>
      <c r="I278" s="15"/>
      <c r="J278" s="15"/>
      <c r="K278" s="15"/>
      <c r="O278" s="15"/>
    </row>
    <row r="279" spans="1:15" x14ac:dyDescent="0.4">
      <c r="A279" s="79"/>
      <c r="B279" s="79"/>
      <c r="C279" s="79"/>
      <c r="D279" s="80"/>
      <c r="E279" s="15"/>
      <c r="F279" s="15"/>
      <c r="G279" s="15"/>
      <c r="H279" s="15"/>
      <c r="I279" s="15"/>
      <c r="J279" s="15"/>
      <c r="K279" s="15"/>
      <c r="O279" s="15"/>
    </row>
    <row r="280" spans="1:15" x14ac:dyDescent="0.4">
      <c r="A280" s="79"/>
      <c r="B280" s="79"/>
      <c r="C280" s="79"/>
      <c r="D280" s="80"/>
      <c r="E280" s="15"/>
      <c r="F280" s="15"/>
      <c r="G280" s="15"/>
      <c r="H280" s="15"/>
      <c r="I280" s="15"/>
      <c r="J280" s="15"/>
      <c r="K280" s="15"/>
      <c r="O280" s="15"/>
    </row>
    <row r="281" spans="1:15" x14ac:dyDescent="0.4">
      <c r="A281" s="79"/>
      <c r="B281" s="79"/>
      <c r="C281" s="79"/>
      <c r="D281" s="80"/>
      <c r="E281" s="15"/>
      <c r="F281" s="15"/>
      <c r="G281" s="15"/>
      <c r="H281" s="15"/>
      <c r="I281" s="15"/>
      <c r="J281" s="15"/>
      <c r="K281" s="15"/>
      <c r="O281" s="15"/>
    </row>
    <row r="282" spans="1:15" x14ac:dyDescent="0.4">
      <c r="A282" s="79"/>
      <c r="B282" s="79"/>
      <c r="C282" s="79"/>
      <c r="D282" s="80"/>
      <c r="E282" s="15"/>
      <c r="F282" s="15"/>
      <c r="G282" s="15"/>
      <c r="H282" s="15"/>
      <c r="I282" s="15"/>
      <c r="J282" s="15"/>
      <c r="K282" s="15"/>
      <c r="O282" s="15"/>
    </row>
    <row r="283" spans="1:15" x14ac:dyDescent="0.4">
      <c r="A283" s="79"/>
      <c r="B283" s="79"/>
      <c r="C283" s="79"/>
      <c r="D283" s="80"/>
      <c r="E283" s="15"/>
      <c r="F283" s="15"/>
    </row>
    <row r="284" spans="1:15" x14ac:dyDescent="0.4">
      <c r="A284" s="79"/>
      <c r="B284" s="79"/>
      <c r="C284" s="79"/>
      <c r="D284" s="80"/>
      <c r="E284" s="15"/>
      <c r="F284" s="15"/>
    </row>
    <row r="285" spans="1:15" x14ac:dyDescent="0.4">
      <c r="A285" s="79"/>
      <c r="B285" s="79"/>
      <c r="C285" s="79"/>
      <c r="D285" s="80"/>
      <c r="E285" s="15"/>
      <c r="F285" s="15"/>
    </row>
    <row r="286" spans="1:15" x14ac:dyDescent="0.4">
      <c r="A286" s="79"/>
      <c r="B286" s="79"/>
      <c r="C286" s="79"/>
      <c r="D286" s="80"/>
      <c r="E286" s="15"/>
      <c r="F286" s="15"/>
    </row>
    <row r="287" spans="1:15" x14ac:dyDescent="0.4">
      <c r="A287" s="79"/>
      <c r="B287" s="79"/>
      <c r="C287" s="79"/>
      <c r="D287" s="80"/>
      <c r="E287" s="15"/>
      <c r="F287" s="15"/>
    </row>
    <row r="288" spans="1:15" x14ac:dyDescent="0.4">
      <c r="A288" s="79"/>
      <c r="B288" s="79"/>
      <c r="C288" s="79"/>
      <c r="D288" s="80"/>
      <c r="E288" s="15"/>
      <c r="F288" s="15"/>
    </row>
    <row r="289" spans="1:6" x14ac:dyDescent="0.4">
      <c r="A289" s="79"/>
      <c r="B289" s="79"/>
      <c r="C289" s="79"/>
      <c r="D289" s="80"/>
      <c r="E289" s="15"/>
      <c r="F289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2023-12-26T07:42:56Z</cp:lastPrinted>
  <dcterms:created xsi:type="dcterms:W3CDTF">2009-03-30T10:25:47Z</dcterms:created>
  <dcterms:modified xsi:type="dcterms:W3CDTF">2023-12-26T07:42:59Z</dcterms:modified>
</cp:coreProperties>
</file>